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k.kajzar\Desktop\WPF\2023\Uchwały\1 styczeń\Sejmik zmiany\"/>
    </mc:Choice>
  </mc:AlternateContent>
  <xr:revisionPtr revIDLastSave="0" documentId="13_ncr:1_{130ECFF9-AB2D-41EA-AB0E-8DEDBAF4834F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Zał. nr 1" sheetId="7" r:id="rId1"/>
    <sheet name="Zał. nr 2" sheetId="9" r:id="rId2"/>
  </sheets>
  <externalReferences>
    <externalReference r:id="rId3"/>
    <externalReference r:id="rId4"/>
  </externalReferences>
  <definedNames>
    <definedName name="IdRozp" localSheetId="0">[1]DaneZrodlowe!$N$3</definedName>
    <definedName name="IdRozp">[2]DaneZrodlowe!$N$3</definedName>
    <definedName name="_xlnm.Print_Area" localSheetId="0">'Zał. nr 1'!$A$1:$BN$37</definedName>
    <definedName name="_xlnm.Print_Area" localSheetId="1">'Zał. nr 2'!$A$1:$Z$26</definedName>
    <definedName name="Ostatni_rok_analizy" localSheetId="0">[1]WPF_Analiza!$Q$1</definedName>
    <definedName name="Ostatni_rok_analizy">[2]WPF_Analiza!$Q$1</definedName>
    <definedName name="RokBazowy" localSheetId="0">[1]DaneZrodlowe!$N$1</definedName>
    <definedName name="RokBazowy">[2]DaneZrodlowe!$N$1</definedName>
    <definedName name="RokMaxProg" localSheetId="0">[1]DaneZrodlowe!$N$2</definedName>
    <definedName name="RokMaxProg">[2]DaneZrodlowe!$N$2</definedName>
    <definedName name="Srednia" localSheetId="0">[1]DaneZrodlowe!$N$4</definedName>
    <definedName name="Srednia">[2]DaneZrodlowe!$N$4</definedName>
    <definedName name="_xlnm.Print_Titles" localSheetId="0">'Zał. nr 1'!$3:$5</definedName>
    <definedName name="ver_raportu" localSheetId="0">[1]WPF_bazowy!$N$3</definedName>
    <definedName name="ver_raportu">[2]WPF_bazowy!$N$3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6" i="9" l="1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Z15" i="9"/>
  <c r="Y15" i="9"/>
  <c r="X15" i="9"/>
  <c r="W15" i="9"/>
  <c r="W18" i="9" s="1"/>
  <c r="V15" i="9"/>
  <c r="U15" i="9"/>
  <c r="T15" i="9"/>
  <c r="S15" i="9"/>
  <c r="R15" i="9"/>
  <c r="Q15" i="9"/>
  <c r="Q18" i="9" s="1"/>
  <c r="P15" i="9"/>
  <c r="O15" i="9"/>
  <c r="N15" i="9"/>
  <c r="M15" i="9"/>
  <c r="L15" i="9"/>
  <c r="K15" i="9"/>
  <c r="K18" i="9" s="1"/>
  <c r="J15" i="9"/>
  <c r="I15" i="9"/>
  <c r="H15" i="9"/>
  <c r="G15" i="9"/>
  <c r="F15" i="9"/>
  <c r="E15" i="9"/>
  <c r="E18" i="9" s="1"/>
  <c r="D15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X18" i="9" l="1"/>
  <c r="G18" i="9"/>
  <c r="F18" i="9"/>
  <c r="R18" i="9"/>
  <c r="Y18" i="9"/>
  <c r="L18" i="9"/>
  <c r="M18" i="9"/>
  <c r="S18" i="9"/>
  <c r="D18" i="9"/>
  <c r="J18" i="9"/>
  <c r="P18" i="9"/>
  <c r="V18" i="9"/>
  <c r="H18" i="9"/>
  <c r="N18" i="9"/>
  <c r="T18" i="9"/>
  <c r="Z18" i="9"/>
  <c r="I18" i="9"/>
  <c r="O18" i="9"/>
  <c r="U18" i="9"/>
  <c r="AB39" i="7"/>
  <c r="F39" i="7"/>
  <c r="BN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BC35" i="7"/>
  <c r="AW35" i="7"/>
  <c r="AQ35" i="7"/>
  <c r="AJ35" i="7"/>
  <c r="S35" i="7"/>
  <c r="M35" i="7"/>
  <c r="G35" i="7"/>
  <c r="AZ34" i="7"/>
  <c r="AT34" i="7"/>
  <c r="AM34" i="7"/>
  <c r="AM43" i="7" s="1"/>
  <c r="Y34" i="7"/>
  <c r="Y43" i="7" s="1"/>
  <c r="Q34" i="7"/>
  <c r="P34" i="7"/>
  <c r="J34" i="7"/>
  <c r="BL33" i="7"/>
  <c r="BE33" i="7"/>
  <c r="AP33" i="7"/>
  <c r="U33" i="7"/>
  <c r="BL30" i="7"/>
  <c r="BK30" i="7"/>
  <c r="BG30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K35" i="7" s="1"/>
  <c r="AJ30" i="7"/>
  <c r="AI30" i="7"/>
  <c r="AH30" i="7"/>
  <c r="AG30" i="7"/>
  <c r="AF30" i="7"/>
  <c r="AE30" i="7"/>
  <c r="AE35" i="7" s="1"/>
  <c r="AD30" i="7"/>
  <c r="AC30" i="7"/>
  <c r="AB30" i="7"/>
  <c r="AA30" i="7"/>
  <c r="Y30" i="7"/>
  <c r="Y35" i="7" s="1"/>
  <c r="X30" i="7"/>
  <c r="W30" i="7"/>
  <c r="V30" i="7"/>
  <c r="U30" i="7"/>
  <c r="S30" i="7"/>
  <c r="R30" i="7"/>
  <c r="P30" i="7"/>
  <c r="O30" i="7"/>
  <c r="N30" i="7"/>
  <c r="M30" i="7"/>
  <c r="L30" i="7"/>
  <c r="K30" i="7"/>
  <c r="J30" i="7"/>
  <c r="I30" i="7"/>
  <c r="G30" i="7"/>
  <c r="F30" i="7"/>
  <c r="BL29" i="7"/>
  <c r="BF29" i="7"/>
  <c r="BE29" i="7"/>
  <c r="BC29" i="7"/>
  <c r="BB29" i="7"/>
  <c r="AZ29" i="7"/>
  <c r="AY29" i="7"/>
  <c r="AW29" i="7"/>
  <c r="AV29" i="7"/>
  <c r="AT29" i="7"/>
  <c r="AS29" i="7"/>
  <c r="AS34" i="7" s="1"/>
  <c r="AQ29" i="7"/>
  <c r="AP29" i="7"/>
  <c r="AN29" i="7"/>
  <c r="AM29" i="7"/>
  <c r="AK29" i="7"/>
  <c r="AK34" i="7" s="1"/>
  <c r="AK43" i="7" s="1"/>
  <c r="AJ29" i="7"/>
  <c r="AH29" i="7"/>
  <c r="AG29" i="7"/>
  <c r="AE29" i="7"/>
  <c r="AD29" i="7"/>
  <c r="AB29" i="7"/>
  <c r="AA29" i="7"/>
  <c r="Y29" i="7"/>
  <c r="X29" i="7"/>
  <c r="V29" i="7"/>
  <c r="U29" i="7"/>
  <c r="S29" i="7"/>
  <c r="R29" i="7"/>
  <c r="Q29" i="7"/>
  <c r="P29" i="7"/>
  <c r="O29" i="7"/>
  <c r="M29" i="7"/>
  <c r="L29" i="7"/>
  <c r="J29" i="7"/>
  <c r="I29" i="7"/>
  <c r="G29" i="7"/>
  <c r="F29" i="7"/>
  <c r="BL28" i="7"/>
  <c r="BK28" i="7"/>
  <c r="BF28" i="7"/>
  <c r="BE28" i="7"/>
  <c r="BC28" i="7"/>
  <c r="BB28" i="7"/>
  <c r="AZ28" i="7"/>
  <c r="AY28" i="7"/>
  <c r="AW28" i="7"/>
  <c r="AV28" i="7"/>
  <c r="AT28" i="7"/>
  <c r="AS28" i="7"/>
  <c r="AQ28" i="7"/>
  <c r="AP28" i="7"/>
  <c r="AN28" i="7"/>
  <c r="AM28" i="7"/>
  <c r="AK28" i="7"/>
  <c r="AJ28" i="7"/>
  <c r="AH28" i="7"/>
  <c r="AG28" i="7"/>
  <c r="AE28" i="7"/>
  <c r="AD28" i="7"/>
  <c r="AB28" i="7"/>
  <c r="AA28" i="7"/>
  <c r="AA33" i="7" s="1"/>
  <c r="Y28" i="7"/>
  <c r="X28" i="7"/>
  <c r="V28" i="7"/>
  <c r="U28" i="7"/>
  <c r="S28" i="7"/>
  <c r="R28" i="7"/>
  <c r="P28" i="7"/>
  <c r="O28" i="7"/>
  <c r="M28" i="7"/>
  <c r="L28" i="7"/>
  <c r="J28" i="7"/>
  <c r="I28" i="7"/>
  <c r="G28" i="7"/>
  <c r="F28" i="7"/>
  <c r="BM25" i="7"/>
  <c r="BL25" i="7"/>
  <c r="BL35" i="7" s="1"/>
  <c r="BK25" i="7"/>
  <c r="BK35" i="7" s="1"/>
  <c r="BF25" i="7"/>
  <c r="BF35" i="7" s="1"/>
  <c r="BE25" i="7"/>
  <c r="BE35" i="7" s="1"/>
  <c r="BC25" i="7"/>
  <c r="BB25" i="7"/>
  <c r="BB35" i="7" s="1"/>
  <c r="AZ25" i="7"/>
  <c r="AY25" i="7"/>
  <c r="AY35" i="7" s="1"/>
  <c r="AW25" i="7"/>
  <c r="AV25" i="7"/>
  <c r="AV35" i="7" s="1"/>
  <c r="AT25" i="7"/>
  <c r="AT35" i="7" s="1"/>
  <c r="AS25" i="7"/>
  <c r="AS35" i="7" s="1"/>
  <c r="AQ25" i="7"/>
  <c r="AP25" i="7"/>
  <c r="AP35" i="7" s="1"/>
  <c r="AN25" i="7"/>
  <c r="AN35" i="7" s="1"/>
  <c r="AM25" i="7"/>
  <c r="AM35" i="7" s="1"/>
  <c r="AK25" i="7"/>
  <c r="AJ25" i="7"/>
  <c r="AH25" i="7"/>
  <c r="AH35" i="7" s="1"/>
  <c r="AG25" i="7"/>
  <c r="AG35" i="7" s="1"/>
  <c r="AE25" i="7"/>
  <c r="AD25" i="7"/>
  <c r="AD35" i="7" s="1"/>
  <c r="AB25" i="7"/>
  <c r="AB35" i="7" s="1"/>
  <c r="AA25" i="7"/>
  <c r="AA35" i="7" s="1"/>
  <c r="Y25" i="7"/>
  <c r="X25" i="7"/>
  <c r="X35" i="7" s="1"/>
  <c r="W25" i="7"/>
  <c r="W35" i="7" s="1"/>
  <c r="V25" i="7"/>
  <c r="U25" i="7"/>
  <c r="U35" i="7" s="1"/>
  <c r="S25" i="7"/>
  <c r="R25" i="7"/>
  <c r="R35" i="7" s="1"/>
  <c r="P25" i="7"/>
  <c r="P35" i="7" s="1"/>
  <c r="O25" i="7"/>
  <c r="O35" i="7" s="1"/>
  <c r="N25" i="7"/>
  <c r="N35" i="7" s="1"/>
  <c r="M25" i="7"/>
  <c r="L25" i="7"/>
  <c r="L35" i="7" s="1"/>
  <c r="J25" i="7"/>
  <c r="I25" i="7"/>
  <c r="I35" i="7" s="1"/>
  <c r="G25" i="7"/>
  <c r="F25" i="7"/>
  <c r="F35" i="7" s="1"/>
  <c r="BL24" i="7"/>
  <c r="BF24" i="7"/>
  <c r="BE24" i="7"/>
  <c r="BC24" i="7"/>
  <c r="BC34" i="7" s="1"/>
  <c r="BB24" i="7"/>
  <c r="AZ24" i="7"/>
  <c r="AY24" i="7"/>
  <c r="AW24" i="7"/>
  <c r="AV24" i="7"/>
  <c r="AT24" i="7"/>
  <c r="AS24" i="7"/>
  <c r="AQ24" i="7"/>
  <c r="AP24" i="7"/>
  <c r="AO24" i="7"/>
  <c r="AN24" i="7"/>
  <c r="AN34" i="7" s="1"/>
  <c r="AN43" i="7" s="1"/>
  <c r="AM24" i="7"/>
  <c r="AK24" i="7"/>
  <c r="AJ24" i="7"/>
  <c r="AH24" i="7"/>
  <c r="AG24" i="7"/>
  <c r="AG34" i="7" s="1"/>
  <c r="AG43" i="7" s="1"/>
  <c r="AE24" i="7"/>
  <c r="AE34" i="7" s="1"/>
  <c r="AE43" i="7" s="1"/>
  <c r="AD24" i="7"/>
  <c r="AC24" i="7"/>
  <c r="AB24" i="7"/>
  <c r="AA24" i="7"/>
  <c r="Y24" i="7"/>
  <c r="X24" i="7"/>
  <c r="V24" i="7"/>
  <c r="U24" i="7"/>
  <c r="S24" i="7"/>
  <c r="S34" i="7" s="1"/>
  <c r="R24" i="7"/>
  <c r="Q24" i="7"/>
  <c r="P24" i="7"/>
  <c r="O24" i="7"/>
  <c r="N24" i="7"/>
  <c r="M24" i="7"/>
  <c r="L24" i="7"/>
  <c r="K24" i="7"/>
  <c r="J24" i="7"/>
  <c r="I24" i="7"/>
  <c r="I34" i="7" s="1"/>
  <c r="G24" i="7"/>
  <c r="F24" i="7"/>
  <c r="BL23" i="7"/>
  <c r="BF23" i="7"/>
  <c r="BE23" i="7"/>
  <c r="BC23" i="7"/>
  <c r="BC33" i="7" s="1"/>
  <c r="BB23" i="7"/>
  <c r="BB33" i="7" s="1"/>
  <c r="AZ23" i="7"/>
  <c r="AZ33" i="7" s="1"/>
  <c r="AY23" i="7"/>
  <c r="AW23" i="7"/>
  <c r="AW33" i="7" s="1"/>
  <c r="AV23" i="7"/>
  <c r="AV33" i="7" s="1"/>
  <c r="AT23" i="7"/>
  <c r="AT33" i="7" s="1"/>
  <c r="AS23" i="7"/>
  <c r="AS33" i="7" s="1"/>
  <c r="AQ23" i="7"/>
  <c r="AQ33" i="7" s="1"/>
  <c r="AP23" i="7"/>
  <c r="AN23" i="7"/>
  <c r="AN33" i="7" s="1"/>
  <c r="AM23" i="7"/>
  <c r="AM33" i="7" s="1"/>
  <c r="AK23" i="7"/>
  <c r="AJ23" i="7"/>
  <c r="AJ33" i="7" s="1"/>
  <c r="AH23" i="7"/>
  <c r="AH33" i="7" s="1"/>
  <c r="AG23" i="7"/>
  <c r="AG33" i="7" s="1"/>
  <c r="AE23" i="7"/>
  <c r="AE33" i="7" s="1"/>
  <c r="AD23" i="7"/>
  <c r="AB23" i="7"/>
  <c r="AB33" i="7" s="1"/>
  <c r="AA23" i="7"/>
  <c r="Y23" i="7"/>
  <c r="Y33" i="7" s="1"/>
  <c r="X23" i="7"/>
  <c r="X33" i="7" s="1"/>
  <c r="V23" i="7"/>
  <c r="V33" i="7" s="1"/>
  <c r="U23" i="7"/>
  <c r="S23" i="7"/>
  <c r="S33" i="7" s="1"/>
  <c r="R23" i="7"/>
  <c r="R33" i="7" s="1"/>
  <c r="P23" i="7"/>
  <c r="P33" i="7" s="1"/>
  <c r="O23" i="7"/>
  <c r="N23" i="7"/>
  <c r="M23" i="7"/>
  <c r="M33" i="7" s="1"/>
  <c r="L23" i="7"/>
  <c r="L33" i="7" s="1"/>
  <c r="J23" i="7"/>
  <c r="J33" i="7" s="1"/>
  <c r="I23" i="7"/>
  <c r="I33" i="7" s="1"/>
  <c r="G23" i="7"/>
  <c r="G33" i="7" s="1"/>
  <c r="F23" i="7"/>
  <c r="F33" i="7" s="1"/>
  <c r="BL22" i="7"/>
  <c r="BF22" i="7"/>
  <c r="BE22" i="7"/>
  <c r="BD22" i="7"/>
  <c r="BC22" i="7"/>
  <c r="BB22" i="7"/>
  <c r="AZ22" i="7"/>
  <c r="AY22" i="7"/>
  <c r="AX22" i="7"/>
  <c r="AW22" i="7"/>
  <c r="AV22" i="7"/>
  <c r="AT22" i="7"/>
  <c r="AS22" i="7"/>
  <c r="AR22" i="7"/>
  <c r="AQ22" i="7"/>
  <c r="AP22" i="7"/>
  <c r="AN22" i="7"/>
  <c r="AM22" i="7"/>
  <c r="AL22" i="7"/>
  <c r="AK22" i="7"/>
  <c r="AJ22" i="7"/>
  <c r="AH22" i="7"/>
  <c r="AG22" i="7"/>
  <c r="AF22" i="7"/>
  <c r="AE22" i="7"/>
  <c r="AD22" i="7"/>
  <c r="AB22" i="7"/>
  <c r="AA22" i="7"/>
  <c r="Z22" i="7"/>
  <c r="Y22" i="7"/>
  <c r="X22" i="7"/>
  <c r="V22" i="7"/>
  <c r="U22" i="7"/>
  <c r="T22" i="7"/>
  <c r="S22" i="7"/>
  <c r="R22" i="7"/>
  <c r="M22" i="7"/>
  <c r="L22" i="7"/>
  <c r="K22" i="7"/>
  <c r="J22" i="7"/>
  <c r="I22" i="7"/>
  <c r="G22" i="7"/>
  <c r="F22" i="7"/>
  <c r="BM21" i="7"/>
  <c r="BI21" i="7"/>
  <c r="BI22" i="7" s="1"/>
  <c r="BH21" i="7"/>
  <c r="BG21" i="7"/>
  <c r="BG22" i="7" s="1"/>
  <c r="BD21" i="7"/>
  <c r="BA21" i="7"/>
  <c r="BA22" i="7" s="1"/>
  <c r="AX21" i="7"/>
  <c r="AU21" i="7"/>
  <c r="AU22" i="7" s="1"/>
  <c r="AR21" i="7"/>
  <c r="AO21" i="7"/>
  <c r="AO22" i="7" s="1"/>
  <c r="AL21" i="7"/>
  <c r="AI21" i="7"/>
  <c r="AI22" i="7" s="1"/>
  <c r="AF21" i="7"/>
  <c r="AC21" i="7"/>
  <c r="AC22" i="7" s="1"/>
  <c r="Z21" i="7"/>
  <c r="W21" i="7"/>
  <c r="W22" i="7" s="1"/>
  <c r="T21" i="7"/>
  <c r="N21" i="7"/>
  <c r="N22" i="7" s="1"/>
  <c r="K21" i="7"/>
  <c r="H21" i="7"/>
  <c r="H22" i="7" s="1"/>
  <c r="BK20" i="7"/>
  <c r="BM20" i="7" s="1"/>
  <c r="BI20" i="7"/>
  <c r="BI24" i="7" s="1"/>
  <c r="BI34" i="7" s="1"/>
  <c r="BH20" i="7"/>
  <c r="BG20" i="7"/>
  <c r="BG24" i="7" s="1"/>
  <c r="BD20" i="7"/>
  <c r="BD24" i="7" s="1"/>
  <c r="BA20" i="7"/>
  <c r="BA24" i="7" s="1"/>
  <c r="AX20" i="7"/>
  <c r="AX24" i="7" s="1"/>
  <c r="AU20" i="7"/>
  <c r="AU24" i="7" s="1"/>
  <c r="AR20" i="7"/>
  <c r="AR24" i="7" s="1"/>
  <c r="AO20" i="7"/>
  <c r="AL20" i="7"/>
  <c r="AL24" i="7" s="1"/>
  <c r="AI20" i="7"/>
  <c r="AI24" i="7" s="1"/>
  <c r="AF20" i="7"/>
  <c r="AF24" i="7" s="1"/>
  <c r="AF34" i="7" s="1"/>
  <c r="AC20" i="7"/>
  <c r="Z20" i="7"/>
  <c r="Z24" i="7" s="1"/>
  <c r="W20" i="7"/>
  <c r="W24" i="7" s="1"/>
  <c r="T20" i="7"/>
  <c r="T24" i="7" s="1"/>
  <c r="H20" i="7"/>
  <c r="H24" i="7" s="1"/>
  <c r="BL19" i="7"/>
  <c r="BI19" i="7"/>
  <c r="BF19" i="7"/>
  <c r="BE19" i="7"/>
  <c r="BC19" i="7"/>
  <c r="BB19" i="7"/>
  <c r="AZ19" i="7"/>
  <c r="AY19" i="7"/>
  <c r="AW19" i="7"/>
  <c r="AV19" i="7"/>
  <c r="AT19" i="7"/>
  <c r="AS19" i="7"/>
  <c r="AQ19" i="7"/>
  <c r="AP19" i="7"/>
  <c r="AN19" i="7"/>
  <c r="AM19" i="7"/>
  <c r="AK19" i="7"/>
  <c r="AJ19" i="7"/>
  <c r="AH19" i="7"/>
  <c r="AG19" i="7"/>
  <c r="AE19" i="7"/>
  <c r="AD19" i="7"/>
  <c r="AB19" i="7"/>
  <c r="AA19" i="7"/>
  <c r="Z19" i="7"/>
  <c r="Y19" i="7"/>
  <c r="X19" i="7"/>
  <c r="V19" i="7"/>
  <c r="U19" i="7"/>
  <c r="S19" i="7"/>
  <c r="R19" i="7"/>
  <c r="M19" i="7"/>
  <c r="L19" i="7"/>
  <c r="J19" i="7"/>
  <c r="I19" i="7"/>
  <c r="G19" i="7"/>
  <c r="F19" i="7"/>
  <c r="BM18" i="7"/>
  <c r="BI18" i="7"/>
  <c r="BH18" i="7"/>
  <c r="BG18" i="7"/>
  <c r="BD18" i="7"/>
  <c r="BA18" i="7"/>
  <c r="AX18" i="7"/>
  <c r="AU18" i="7"/>
  <c r="AR18" i="7"/>
  <c r="AR28" i="7" s="1"/>
  <c r="AO18" i="7"/>
  <c r="AL18" i="7"/>
  <c r="AI18" i="7"/>
  <c r="AF18" i="7"/>
  <c r="AC18" i="7"/>
  <c r="Z18" i="7"/>
  <c r="W18" i="7"/>
  <c r="W28" i="7" s="1"/>
  <c r="T18" i="7"/>
  <c r="T28" i="7" s="1"/>
  <c r="N18" i="7"/>
  <c r="K18" i="7"/>
  <c r="H18" i="7"/>
  <c r="H19" i="7" s="1"/>
  <c r="BK17" i="7"/>
  <c r="BI17" i="7"/>
  <c r="BH17" i="7"/>
  <c r="BG17" i="7"/>
  <c r="BD17" i="7"/>
  <c r="BA17" i="7"/>
  <c r="BA23" i="7" s="1"/>
  <c r="AX17" i="7"/>
  <c r="AX23" i="7" s="1"/>
  <c r="AU17" i="7"/>
  <c r="AR17" i="7"/>
  <c r="AO17" i="7"/>
  <c r="AL17" i="7"/>
  <c r="AI17" i="7"/>
  <c r="AF17" i="7"/>
  <c r="AF23" i="7" s="1"/>
  <c r="AC17" i="7"/>
  <c r="Z17" i="7"/>
  <c r="Z23" i="7" s="1"/>
  <c r="W17" i="7"/>
  <c r="W23" i="7" s="1"/>
  <c r="W33" i="7" s="1"/>
  <c r="T17" i="7"/>
  <c r="N17" i="7"/>
  <c r="K17" i="7"/>
  <c r="H17" i="7"/>
  <c r="BB16" i="7"/>
  <c r="AP16" i="7"/>
  <c r="AD16" i="7"/>
  <c r="O16" i="7"/>
  <c r="BL15" i="7"/>
  <c r="BK15" i="7"/>
  <c r="BK16" i="7" s="1"/>
  <c r="BG15" i="7"/>
  <c r="BF15" i="7"/>
  <c r="BE15" i="7"/>
  <c r="BE16" i="7" s="1"/>
  <c r="BC15" i="7"/>
  <c r="BC16" i="7" s="1"/>
  <c r="BB15" i="7"/>
  <c r="BA15" i="7"/>
  <c r="BA16" i="7" s="1"/>
  <c r="AZ15" i="7"/>
  <c r="AY15" i="7"/>
  <c r="AY16" i="7" s="1"/>
  <c r="AW15" i="7"/>
  <c r="AV15" i="7"/>
  <c r="AV16" i="7" s="1"/>
  <c r="AU15" i="7"/>
  <c r="AT15" i="7"/>
  <c r="AS15" i="7"/>
  <c r="AS16" i="7" s="1"/>
  <c r="AQ15" i="7"/>
  <c r="AQ16" i="7" s="1"/>
  <c r="AP15" i="7"/>
  <c r="AO15" i="7"/>
  <c r="AN15" i="7"/>
  <c r="AM15" i="7"/>
  <c r="AM16" i="7" s="1"/>
  <c r="AK15" i="7"/>
  <c r="AK16" i="7" s="1"/>
  <c r="AJ15" i="7"/>
  <c r="AJ16" i="7" s="1"/>
  <c r="AI15" i="7"/>
  <c r="AI16" i="7" s="1"/>
  <c r="AH15" i="7"/>
  <c r="AG15" i="7"/>
  <c r="AG16" i="7" s="1"/>
  <c r="AE15" i="7"/>
  <c r="AE16" i="7" s="1"/>
  <c r="AD15" i="7"/>
  <c r="AC15" i="7"/>
  <c r="AC16" i="7" s="1"/>
  <c r="AB15" i="7"/>
  <c r="AA15" i="7"/>
  <c r="AA16" i="7" s="1"/>
  <c r="Y15" i="7"/>
  <c r="X15" i="7"/>
  <c r="X16" i="7" s="1"/>
  <c r="T15" i="7"/>
  <c r="S15" i="7"/>
  <c r="R15" i="7"/>
  <c r="R16" i="7" s="1"/>
  <c r="P15" i="7"/>
  <c r="P16" i="7" s="1"/>
  <c r="O15" i="7"/>
  <c r="N15" i="7"/>
  <c r="N16" i="7" s="1"/>
  <c r="M15" i="7"/>
  <c r="L15" i="7"/>
  <c r="L16" i="7" s="1"/>
  <c r="J15" i="7"/>
  <c r="BI15" i="7" s="1"/>
  <c r="I15" i="7"/>
  <c r="BH15" i="7" s="1"/>
  <c r="BH16" i="7" s="1"/>
  <c r="H15" i="7"/>
  <c r="G15" i="7"/>
  <c r="G16" i="7" s="1"/>
  <c r="F15" i="7"/>
  <c r="F16" i="7" s="1"/>
  <c r="BM14" i="7"/>
  <c r="BL14" i="7"/>
  <c r="BK14" i="7"/>
  <c r="BF14" i="7"/>
  <c r="BE14" i="7"/>
  <c r="BC14" i="7"/>
  <c r="BC27" i="7" s="1"/>
  <c r="BB14" i="7"/>
  <c r="BA14" i="7"/>
  <c r="AZ14" i="7"/>
  <c r="AZ27" i="7" s="1"/>
  <c r="AY14" i="7"/>
  <c r="AW14" i="7"/>
  <c r="AW16" i="7" s="1"/>
  <c r="AV14" i="7"/>
  <c r="AT14" i="7"/>
  <c r="AT27" i="7" s="1"/>
  <c r="AS14" i="7"/>
  <c r="AS27" i="7" s="1"/>
  <c r="AQ14" i="7"/>
  <c r="AP14" i="7"/>
  <c r="AN14" i="7"/>
  <c r="AN27" i="7" s="1"/>
  <c r="AM14" i="7"/>
  <c r="AM27" i="7" s="1"/>
  <c r="AK14" i="7"/>
  <c r="AK27" i="7" s="1"/>
  <c r="AJ14" i="7"/>
  <c r="AI14" i="7"/>
  <c r="AH14" i="7"/>
  <c r="AG14" i="7"/>
  <c r="AG27" i="7" s="1"/>
  <c r="AE14" i="7"/>
  <c r="AE27" i="7" s="1"/>
  <c r="AD14" i="7"/>
  <c r="AB14" i="7"/>
  <c r="AA14" i="7"/>
  <c r="Y14" i="7"/>
  <c r="Y27" i="7" s="1"/>
  <c r="X14" i="7"/>
  <c r="S14" i="7"/>
  <c r="R14" i="7"/>
  <c r="P14" i="7"/>
  <c r="P27" i="7" s="1"/>
  <c r="O14" i="7"/>
  <c r="N14" i="7"/>
  <c r="M14" i="7"/>
  <c r="L14" i="7"/>
  <c r="J14" i="7"/>
  <c r="J27" i="7" s="1"/>
  <c r="I14" i="7"/>
  <c r="BH14" i="7" s="1"/>
  <c r="G14" i="7"/>
  <c r="F14" i="7"/>
  <c r="BL13" i="7"/>
  <c r="BK13" i="7"/>
  <c r="BG13" i="7"/>
  <c r="BF13" i="7"/>
  <c r="BE13" i="7"/>
  <c r="BC13" i="7"/>
  <c r="BB13" i="7"/>
  <c r="BA13" i="7"/>
  <c r="AZ13" i="7"/>
  <c r="AY13" i="7"/>
  <c r="AW13" i="7"/>
  <c r="AV13" i="7"/>
  <c r="AU13" i="7"/>
  <c r="AT13" i="7"/>
  <c r="AS13" i="7"/>
  <c r="AQ13" i="7"/>
  <c r="AP13" i="7"/>
  <c r="AO13" i="7"/>
  <c r="AN13" i="7"/>
  <c r="AM13" i="7"/>
  <c r="AK13" i="7"/>
  <c r="AJ13" i="7"/>
  <c r="AI13" i="7"/>
  <c r="AH13" i="7"/>
  <c r="AG13" i="7"/>
  <c r="AE13" i="7"/>
  <c r="AD13" i="7"/>
  <c r="AC13" i="7"/>
  <c r="AB13" i="7"/>
  <c r="AA13" i="7"/>
  <c r="Y13" i="7"/>
  <c r="X13" i="7"/>
  <c r="T13" i="7"/>
  <c r="S13" i="7"/>
  <c r="R13" i="7"/>
  <c r="P13" i="7"/>
  <c r="O13" i="7"/>
  <c r="N13" i="7"/>
  <c r="M13" i="7"/>
  <c r="L13" i="7"/>
  <c r="J13" i="7"/>
  <c r="I13" i="7"/>
  <c r="H13" i="7"/>
  <c r="G13" i="7"/>
  <c r="F13" i="7"/>
  <c r="BM12" i="7"/>
  <c r="BM30" i="7" s="1"/>
  <c r="BI12" i="7"/>
  <c r="BI30" i="7" s="1"/>
  <c r="BH12" i="7"/>
  <c r="BH30" i="7" s="1"/>
  <c r="Z12" i="7"/>
  <c r="Z30" i="7" s="1"/>
  <c r="T12" i="7"/>
  <c r="T30" i="7" s="1"/>
  <c r="Q12" i="7"/>
  <c r="Q30" i="7" s="1"/>
  <c r="H12" i="7"/>
  <c r="H30" i="7" s="1"/>
  <c r="BM11" i="7"/>
  <c r="BI11" i="7"/>
  <c r="BI25" i="7" s="1"/>
  <c r="BH11" i="7"/>
  <c r="BH25" i="7" s="1"/>
  <c r="BH35" i="7" s="1"/>
  <c r="BG11" i="7"/>
  <c r="BG25" i="7" s="1"/>
  <c r="BG35" i="7" s="1"/>
  <c r="BD11" i="7"/>
  <c r="BD13" i="7" s="1"/>
  <c r="BA11" i="7"/>
  <c r="BA25" i="7" s="1"/>
  <c r="BA35" i="7" s="1"/>
  <c r="AX11" i="7"/>
  <c r="AX25" i="7" s="1"/>
  <c r="AX35" i="7" s="1"/>
  <c r="AU11" i="7"/>
  <c r="AU25" i="7" s="1"/>
  <c r="AU35" i="7" s="1"/>
  <c r="AR11" i="7"/>
  <c r="AR13" i="7" s="1"/>
  <c r="AO11" i="7"/>
  <c r="AO25" i="7" s="1"/>
  <c r="AO35" i="7" s="1"/>
  <c r="AL11" i="7"/>
  <c r="AL13" i="7" s="1"/>
  <c r="AI11" i="7"/>
  <c r="AI25" i="7" s="1"/>
  <c r="AI35" i="7" s="1"/>
  <c r="AF11" i="7"/>
  <c r="AF13" i="7" s="1"/>
  <c r="AC11" i="7"/>
  <c r="AC25" i="7" s="1"/>
  <c r="AC35" i="7" s="1"/>
  <c r="Z11" i="7"/>
  <c r="Z25" i="7" s="1"/>
  <c r="Z35" i="7" s="1"/>
  <c r="T11" i="7"/>
  <c r="T25" i="7" s="1"/>
  <c r="T35" i="7" s="1"/>
  <c r="Q11" i="7"/>
  <c r="Q25" i="7" s="1"/>
  <c r="Q35" i="7" s="1"/>
  <c r="N11" i="7"/>
  <c r="K11" i="7"/>
  <c r="K25" i="7" s="1"/>
  <c r="K35" i="7" s="1"/>
  <c r="H11" i="7"/>
  <c r="H25" i="7" s="1"/>
  <c r="H35" i="7" s="1"/>
  <c r="BL10" i="7"/>
  <c r="BK10" i="7"/>
  <c r="BF10" i="7"/>
  <c r="BE10" i="7"/>
  <c r="BC10" i="7"/>
  <c r="BB10" i="7"/>
  <c r="AZ10" i="7"/>
  <c r="AY10" i="7"/>
  <c r="AW10" i="7"/>
  <c r="AV10" i="7"/>
  <c r="AT10" i="7"/>
  <c r="AS10" i="7"/>
  <c r="AQ10" i="7"/>
  <c r="AP10" i="7"/>
  <c r="AN10" i="7"/>
  <c r="AM10" i="7"/>
  <c r="AK10" i="7"/>
  <c r="AJ10" i="7"/>
  <c r="AH10" i="7"/>
  <c r="AG10" i="7"/>
  <c r="AE10" i="7"/>
  <c r="AD10" i="7"/>
  <c r="AB10" i="7"/>
  <c r="AA10" i="7"/>
  <c r="Y10" i="7"/>
  <c r="X10" i="7"/>
  <c r="S10" i="7"/>
  <c r="R10" i="7"/>
  <c r="P10" i="7"/>
  <c r="O10" i="7"/>
  <c r="M10" i="7"/>
  <c r="L10" i="7"/>
  <c r="J10" i="7"/>
  <c r="I10" i="7"/>
  <c r="G10" i="7"/>
  <c r="F10" i="7"/>
  <c r="BM9" i="7"/>
  <c r="BM10" i="7" s="1"/>
  <c r="BI9" i="7"/>
  <c r="BH9" i="7"/>
  <c r="BH10" i="7" s="1"/>
  <c r="BG9" i="7"/>
  <c r="BD9" i="7"/>
  <c r="BD15" i="7" s="1"/>
  <c r="BA9" i="7"/>
  <c r="BA10" i="7" s="1"/>
  <c r="AX9" i="7"/>
  <c r="AX15" i="7" s="1"/>
  <c r="AU9" i="7"/>
  <c r="AU10" i="7" s="1"/>
  <c r="AR9" i="7"/>
  <c r="AR15" i="7" s="1"/>
  <c r="AR16" i="7" s="1"/>
  <c r="AO9" i="7"/>
  <c r="AL9" i="7"/>
  <c r="AL15" i="7" s="1"/>
  <c r="AI9" i="7"/>
  <c r="AI10" i="7" s="1"/>
  <c r="AF9" i="7"/>
  <c r="AF15" i="7" s="1"/>
  <c r="AC9" i="7"/>
  <c r="AC10" i="7" s="1"/>
  <c r="Z9" i="7"/>
  <c r="Z15" i="7" s="1"/>
  <c r="Z16" i="7" s="1"/>
  <c r="T9" i="7"/>
  <c r="Q9" i="7"/>
  <c r="Q28" i="7" s="1"/>
  <c r="N9" i="7"/>
  <c r="N10" i="7" s="1"/>
  <c r="K9" i="7"/>
  <c r="BJ9" i="7" s="1"/>
  <c r="H9" i="7"/>
  <c r="H10" i="7" s="1"/>
  <c r="BM8" i="7"/>
  <c r="BI8" i="7"/>
  <c r="BI10" i="7" s="1"/>
  <c r="BH8" i="7"/>
  <c r="BG8" i="7"/>
  <c r="BG10" i="7" s="1"/>
  <c r="BD8" i="7"/>
  <c r="BD23" i="7" s="1"/>
  <c r="BA8" i="7"/>
  <c r="AX8" i="7"/>
  <c r="AX14" i="7" s="1"/>
  <c r="AU8" i="7"/>
  <c r="AU14" i="7" s="1"/>
  <c r="AU16" i="7" s="1"/>
  <c r="AR8" i="7"/>
  <c r="AR14" i="7" s="1"/>
  <c r="AO8" i="7"/>
  <c r="AO10" i="7" s="1"/>
  <c r="AL8" i="7"/>
  <c r="AL14" i="7" s="1"/>
  <c r="AL27" i="7" s="1"/>
  <c r="AI8" i="7"/>
  <c r="AF8" i="7"/>
  <c r="AF14" i="7" s="1"/>
  <c r="AC8" i="7"/>
  <c r="AC14" i="7" s="1"/>
  <c r="Z8" i="7"/>
  <c r="Z14" i="7" s="1"/>
  <c r="T8" i="7"/>
  <c r="T23" i="7" s="1"/>
  <c r="T33" i="7" s="1"/>
  <c r="Q8" i="7"/>
  <c r="Q23" i="7" s="1"/>
  <c r="Q33" i="7" s="1"/>
  <c r="N8" i="7"/>
  <c r="K8" i="7"/>
  <c r="K14" i="7" s="1"/>
  <c r="H8" i="7"/>
  <c r="H14" i="7" s="1"/>
  <c r="H16" i="7" s="1"/>
  <c r="BL7" i="7"/>
  <c r="BF7" i="7"/>
  <c r="BE7" i="7"/>
  <c r="BC7" i="7"/>
  <c r="BB7" i="7"/>
  <c r="BA7" i="7"/>
  <c r="BA32" i="7" s="1"/>
  <c r="AZ7" i="7"/>
  <c r="AY7" i="7"/>
  <c r="AW7" i="7"/>
  <c r="AV7" i="7"/>
  <c r="AT7" i="7"/>
  <c r="AT32" i="7" s="1"/>
  <c r="AS7" i="7"/>
  <c r="AQ7" i="7"/>
  <c r="AP7" i="7"/>
  <c r="AN7" i="7"/>
  <c r="AM7" i="7"/>
  <c r="AK7" i="7"/>
  <c r="AJ7" i="7"/>
  <c r="AI7" i="7"/>
  <c r="AH7" i="7"/>
  <c r="AG7" i="7"/>
  <c r="AE7" i="7"/>
  <c r="AE37" i="7" s="1"/>
  <c r="AD7" i="7"/>
  <c r="AB7" i="7"/>
  <c r="AA7" i="7"/>
  <c r="Y7" i="7"/>
  <c r="X7" i="7"/>
  <c r="X32" i="7" s="1"/>
  <c r="V7" i="7"/>
  <c r="U7" i="7"/>
  <c r="S7" i="7"/>
  <c r="R7" i="7"/>
  <c r="Q7" i="7"/>
  <c r="P7" i="7"/>
  <c r="O7" i="7"/>
  <c r="N7" i="7"/>
  <c r="M7" i="7"/>
  <c r="L7" i="7"/>
  <c r="J7" i="7"/>
  <c r="J32" i="7" s="1"/>
  <c r="I7" i="7"/>
  <c r="G7" i="7"/>
  <c r="F7" i="7"/>
  <c r="BI6" i="7"/>
  <c r="BI29" i="7" s="1"/>
  <c r="BH6" i="7"/>
  <c r="BH29" i="7" s="1"/>
  <c r="BG6" i="7"/>
  <c r="BG7" i="7" s="1"/>
  <c r="BD6" i="7"/>
  <c r="BD29" i="7" s="1"/>
  <c r="BA6" i="7"/>
  <c r="BA29" i="7" s="1"/>
  <c r="AX6" i="7"/>
  <c r="AX29" i="7" s="1"/>
  <c r="AU6" i="7"/>
  <c r="AU29" i="7" s="1"/>
  <c r="AR6" i="7"/>
  <c r="AR29" i="7" s="1"/>
  <c r="AO6" i="7"/>
  <c r="AO29" i="7" s="1"/>
  <c r="AL6" i="7"/>
  <c r="AL29" i="7" s="1"/>
  <c r="AI6" i="7"/>
  <c r="AF6" i="7"/>
  <c r="AF29" i="7" s="1"/>
  <c r="AC6" i="7"/>
  <c r="AC7" i="7" s="1"/>
  <c r="Z6" i="7"/>
  <c r="Z29" i="7" s="1"/>
  <c r="W6" i="7"/>
  <c r="W7" i="7" s="1"/>
  <c r="T6" i="7"/>
  <c r="T29" i="7" s="1"/>
  <c r="N6" i="7"/>
  <c r="K6" i="7"/>
  <c r="K29" i="7" s="1"/>
  <c r="H6" i="7"/>
  <c r="H29" i="7" s="1"/>
  <c r="BN9" i="7" l="1"/>
  <c r="AF16" i="7"/>
  <c r="W37" i="7"/>
  <c r="W32" i="7"/>
  <c r="BG32" i="7"/>
  <c r="K27" i="7"/>
  <c r="AF33" i="7"/>
  <c r="AX33" i="7"/>
  <c r="AL16" i="7"/>
  <c r="AO16" i="7"/>
  <c r="AC37" i="7"/>
  <c r="AC32" i="7"/>
  <c r="BI16" i="7"/>
  <c r="BM22" i="7"/>
  <c r="BM24" i="7"/>
  <c r="T16" i="7"/>
  <c r="BA34" i="7"/>
  <c r="AX16" i="7"/>
  <c r="P37" i="7"/>
  <c r="P32" i="7"/>
  <c r="BL32" i="7"/>
  <c r="F37" i="7"/>
  <c r="F32" i="7"/>
  <c r="AD37" i="7"/>
  <c r="AD32" i="7"/>
  <c r="AV37" i="7"/>
  <c r="AV32" i="7"/>
  <c r="BH7" i="7"/>
  <c r="BJ6" i="7"/>
  <c r="H7" i="7"/>
  <c r="N32" i="7"/>
  <c r="T7" i="7"/>
  <c r="Z7" i="7"/>
  <c r="AF7" i="7"/>
  <c r="AL7" i="7"/>
  <c r="AR7" i="7"/>
  <c r="AX7" i="7"/>
  <c r="BD7" i="7"/>
  <c r="BJ8" i="7"/>
  <c r="BN8" i="7" s="1"/>
  <c r="K10" i="7"/>
  <c r="Q10" i="7"/>
  <c r="Z10" i="7"/>
  <c r="AF10" i="7"/>
  <c r="AL10" i="7"/>
  <c r="AR10" i="7"/>
  <c r="AX10" i="7"/>
  <c r="BD10" i="7"/>
  <c r="BJ11" i="7"/>
  <c r="T14" i="7"/>
  <c r="AO14" i="7"/>
  <c r="BG14" i="7"/>
  <c r="BG16" i="7" s="1"/>
  <c r="BG37" i="7" s="1"/>
  <c r="AR27" i="7"/>
  <c r="K28" i="7"/>
  <c r="AF28" i="7"/>
  <c r="AX28" i="7"/>
  <c r="BJ18" i="7"/>
  <c r="W34" i="7"/>
  <c r="BG34" i="7"/>
  <c r="F34" i="7"/>
  <c r="F27" i="7"/>
  <c r="M34" i="7"/>
  <c r="M27" i="7"/>
  <c r="AB34" i="7"/>
  <c r="AB43" i="7" s="1"/>
  <c r="AB27" i="7"/>
  <c r="AP34" i="7"/>
  <c r="AP43" i="7" s="1"/>
  <c r="AP27" i="7"/>
  <c r="AY34" i="7"/>
  <c r="AY27" i="7"/>
  <c r="BK24" i="7"/>
  <c r="BK27" i="7" s="1"/>
  <c r="AR25" i="7"/>
  <c r="AR35" i="7" s="1"/>
  <c r="Z27" i="7"/>
  <c r="AI29" i="7"/>
  <c r="AI34" i="7" s="1"/>
  <c r="AE32" i="7"/>
  <c r="N29" i="7"/>
  <c r="N34" i="7" s="1"/>
  <c r="BK6" i="7"/>
  <c r="I32" i="7"/>
  <c r="O37" i="7"/>
  <c r="O32" i="7"/>
  <c r="U37" i="7"/>
  <c r="U32" i="7"/>
  <c r="AA37" i="7"/>
  <c r="AA32" i="7"/>
  <c r="AG37" i="7"/>
  <c r="AG32" i="7"/>
  <c r="AM37" i="7"/>
  <c r="AS37" i="7"/>
  <c r="AS32" i="7"/>
  <c r="AY37" i="7"/>
  <c r="AY32" i="7"/>
  <c r="BE37" i="7"/>
  <c r="BE32" i="7"/>
  <c r="K15" i="7"/>
  <c r="Q15" i="7"/>
  <c r="Q32" i="7" s="1"/>
  <c r="H27" i="7"/>
  <c r="AC27" i="7"/>
  <c r="AC23" i="7"/>
  <c r="AU23" i="7"/>
  <c r="N28" i="7"/>
  <c r="N33" i="7" s="1"/>
  <c r="AI28" i="7"/>
  <c r="BA28" i="7"/>
  <c r="BA33" i="7" s="1"/>
  <c r="BM28" i="7"/>
  <c r="Z34" i="7"/>
  <c r="AR34" i="7"/>
  <c r="BH22" i="7"/>
  <c r="BH24" i="7"/>
  <c r="BH34" i="7" s="1"/>
  <c r="BJ21" i="7"/>
  <c r="H23" i="7"/>
  <c r="O33" i="7"/>
  <c r="AD33" i="7"/>
  <c r="AK33" i="7"/>
  <c r="AR23" i="7"/>
  <c r="AR33" i="7" s="1"/>
  <c r="AY33" i="7"/>
  <c r="BF33" i="7"/>
  <c r="G34" i="7"/>
  <c r="G27" i="7"/>
  <c r="U34" i="7"/>
  <c r="U27" i="7"/>
  <c r="AJ34" i="7"/>
  <c r="AJ43" i="7" s="1"/>
  <c r="AJ27" i="7"/>
  <c r="AQ34" i="7"/>
  <c r="AQ43" i="7" s="1"/>
  <c r="AQ27" i="7"/>
  <c r="BL34" i="7"/>
  <c r="BL27" i="7"/>
  <c r="J35" i="7"/>
  <c r="AL25" i="7"/>
  <c r="AL35" i="7" s="1"/>
  <c r="AZ35" i="7"/>
  <c r="AC29" i="7"/>
  <c r="AC34" i="7" s="1"/>
  <c r="AM32" i="7"/>
  <c r="V37" i="7"/>
  <c r="V32" i="7"/>
  <c r="BF37" i="7"/>
  <c r="BF32" i="7"/>
  <c r="BM13" i="7"/>
  <c r="Y16" i="7"/>
  <c r="K23" i="7"/>
  <c r="AX27" i="7"/>
  <c r="BJ17" i="7"/>
  <c r="AL28" i="7"/>
  <c r="BD28" i="7"/>
  <c r="BD33" i="7" s="1"/>
  <c r="K19" i="7"/>
  <c r="T19" i="7"/>
  <c r="AF19" i="7"/>
  <c r="AL19" i="7"/>
  <c r="AR19" i="7"/>
  <c r="AX19" i="7"/>
  <c r="BD19" i="7"/>
  <c r="AU34" i="7"/>
  <c r="BK22" i="7"/>
  <c r="AL23" i="7"/>
  <c r="AL33" i="7" s="1"/>
  <c r="BH23" i="7"/>
  <c r="BH33" i="7" s="1"/>
  <c r="O34" i="7"/>
  <c r="O27" i="7"/>
  <c r="V34" i="7"/>
  <c r="V27" i="7"/>
  <c r="AF25" i="7"/>
  <c r="AF35" i="7" s="1"/>
  <c r="AF27" i="7"/>
  <c r="AU27" i="7"/>
  <c r="W29" i="7"/>
  <c r="BG29" i="7"/>
  <c r="BA37" i="7"/>
  <c r="AH32" i="7"/>
  <c r="BI14" i="7"/>
  <c r="K7" i="7"/>
  <c r="AI32" i="7"/>
  <c r="AO7" i="7"/>
  <c r="AU7" i="7"/>
  <c r="T10" i="7"/>
  <c r="BJ12" i="7"/>
  <c r="BH13" i="7"/>
  <c r="Q14" i="7"/>
  <c r="Q27" i="7" s="1"/>
  <c r="BD14" i="7"/>
  <c r="BD16" i="7" s="1"/>
  <c r="M16" i="7"/>
  <c r="M37" i="7" s="1"/>
  <c r="S16" i="7"/>
  <c r="AB16" i="7"/>
  <c r="AH16" i="7"/>
  <c r="AH37" i="7" s="1"/>
  <c r="AN16" i="7"/>
  <c r="AN37" i="7" s="1"/>
  <c r="AT16" i="7"/>
  <c r="AT37" i="7" s="1"/>
  <c r="AZ16" i="7"/>
  <c r="BF16" i="7"/>
  <c r="BL16" i="7"/>
  <c r="BL37" i="7" s="1"/>
  <c r="I16" i="7"/>
  <c r="I37" i="7" s="1"/>
  <c r="N27" i="7"/>
  <c r="AI23" i="7"/>
  <c r="AI33" i="7" s="1"/>
  <c r="AI27" i="7"/>
  <c r="BK23" i="7"/>
  <c r="BK33" i="7" s="1"/>
  <c r="BK19" i="7"/>
  <c r="BM17" i="7"/>
  <c r="BM19" i="7" s="1"/>
  <c r="AX34" i="7"/>
  <c r="BJ20" i="7"/>
  <c r="BJ24" i="7" s="1"/>
  <c r="BI23" i="7"/>
  <c r="BM35" i="7"/>
  <c r="S27" i="7"/>
  <c r="BA27" i="7"/>
  <c r="H28" i="7"/>
  <c r="AB37" i="7"/>
  <c r="AB32" i="7"/>
  <c r="R37" i="7"/>
  <c r="R32" i="7"/>
  <c r="AP37" i="7"/>
  <c r="AP32" i="7"/>
  <c r="BI13" i="7"/>
  <c r="BM15" i="7"/>
  <c r="J16" i="7"/>
  <c r="J37" i="7" s="1"/>
  <c r="T27" i="7"/>
  <c r="BD27" i="7"/>
  <c r="Z28" i="7"/>
  <c r="Z33" i="7" s="1"/>
  <c r="BH28" i="7"/>
  <c r="H34" i="7"/>
  <c r="K34" i="7"/>
  <c r="AV34" i="7"/>
  <c r="AV27" i="7"/>
  <c r="BE34" i="7"/>
  <c r="BE27" i="7"/>
  <c r="BD25" i="7"/>
  <c r="BD35" i="7" s="1"/>
  <c r="I27" i="7"/>
  <c r="W27" i="7"/>
  <c r="X37" i="7"/>
  <c r="AN32" i="7"/>
  <c r="AZ37" i="7"/>
  <c r="AZ32" i="7"/>
  <c r="L37" i="7"/>
  <c r="L32" i="7"/>
  <c r="AJ37" i="7"/>
  <c r="AJ32" i="7"/>
  <c r="BB37" i="7"/>
  <c r="BB32" i="7"/>
  <c r="G37" i="7"/>
  <c r="G32" i="7"/>
  <c r="M32" i="7"/>
  <c r="S37" i="7"/>
  <c r="S32" i="7"/>
  <c r="Y37" i="7"/>
  <c r="Y32" i="7"/>
  <c r="AK37" i="7"/>
  <c r="AK32" i="7"/>
  <c r="AQ37" i="7"/>
  <c r="AQ32" i="7"/>
  <c r="AW37" i="7"/>
  <c r="AW32" i="7"/>
  <c r="BC37" i="7"/>
  <c r="BC32" i="7"/>
  <c r="BI7" i="7"/>
  <c r="BI35" i="7"/>
  <c r="BN12" i="7"/>
  <c r="K13" i="7"/>
  <c r="Q13" i="7"/>
  <c r="Z13" i="7"/>
  <c r="AX13" i="7"/>
  <c r="AO23" i="7"/>
  <c r="AO27" i="7"/>
  <c r="BG27" i="7"/>
  <c r="BG23" i="7"/>
  <c r="BG19" i="7"/>
  <c r="AC28" i="7"/>
  <c r="AU28" i="7"/>
  <c r="BI28" i="7"/>
  <c r="N19" i="7"/>
  <c r="N37" i="7" s="1"/>
  <c r="W19" i="7"/>
  <c r="AC19" i="7"/>
  <c r="AI19" i="7"/>
  <c r="AI37" i="7" s="1"/>
  <c r="AO19" i="7"/>
  <c r="AU19" i="7"/>
  <c r="BA19" i="7"/>
  <c r="BH19" i="7"/>
  <c r="T34" i="7"/>
  <c r="AL34" i="7"/>
  <c r="BD34" i="7"/>
  <c r="AA34" i="7"/>
  <c r="AA27" i="7"/>
  <c r="AH34" i="7"/>
  <c r="AH43" i="7" s="1"/>
  <c r="AH27" i="7"/>
  <c r="AO34" i="7"/>
  <c r="AW34" i="7"/>
  <c r="AW27" i="7"/>
  <c r="BF34" i="7"/>
  <c r="BF27" i="7"/>
  <c r="V35" i="7"/>
  <c r="BI27" i="7"/>
  <c r="AO28" i="7"/>
  <c r="BG28" i="7"/>
  <c r="AD34" i="7"/>
  <c r="AD27" i="7"/>
  <c r="X34" i="7"/>
  <c r="X27" i="7"/>
  <c r="L34" i="7"/>
  <c r="L27" i="7"/>
  <c r="R34" i="7"/>
  <c r="R27" i="7"/>
  <c r="BB34" i="7"/>
  <c r="BB27" i="7"/>
  <c r="AF32" i="7" l="1"/>
  <c r="AF37" i="7"/>
  <c r="BI37" i="7"/>
  <c r="BI32" i="7"/>
  <c r="AU33" i="7"/>
  <c r="BJ28" i="7"/>
  <c r="BN18" i="7"/>
  <c r="BJ19" i="7"/>
  <c r="Z32" i="7"/>
  <c r="Z37" i="7"/>
  <c r="BH32" i="7"/>
  <c r="BH37" i="7"/>
  <c r="BI33" i="7"/>
  <c r="BJ30" i="7"/>
  <c r="BJ13" i="7"/>
  <c r="K32" i="7"/>
  <c r="K33" i="7"/>
  <c r="H33" i="7"/>
  <c r="AC33" i="7"/>
  <c r="BD32" i="7"/>
  <c r="BD37" i="7"/>
  <c r="T32" i="7"/>
  <c r="T37" i="7"/>
  <c r="BN20" i="7"/>
  <c r="BN24" i="7" s="1"/>
  <c r="K16" i="7"/>
  <c r="K37" i="7" s="1"/>
  <c r="BJ15" i="7"/>
  <c r="BN15" i="7" s="1"/>
  <c r="BN16" i="7" s="1"/>
  <c r="BK29" i="7"/>
  <c r="BM6" i="7"/>
  <c r="BK7" i="7"/>
  <c r="BK34" i="7"/>
  <c r="BJ29" i="7"/>
  <c r="BJ34" i="7" s="1"/>
  <c r="BJ7" i="7"/>
  <c r="BM16" i="7"/>
  <c r="BG33" i="7"/>
  <c r="BN21" i="7"/>
  <c r="BN22" i="7" s="1"/>
  <c r="BJ22" i="7"/>
  <c r="AX32" i="7"/>
  <c r="AX37" i="7"/>
  <c r="BN10" i="7"/>
  <c r="AO33" i="7"/>
  <c r="AU37" i="7"/>
  <c r="AU32" i="7"/>
  <c r="BJ25" i="7"/>
  <c r="BN11" i="7"/>
  <c r="BN25" i="7" s="1"/>
  <c r="AR32" i="7"/>
  <c r="AR37" i="7"/>
  <c r="BJ14" i="7"/>
  <c r="BN14" i="7" s="1"/>
  <c r="BJ10" i="7"/>
  <c r="BJ23" i="7"/>
  <c r="BJ33" i="7" s="1"/>
  <c r="BN30" i="7"/>
  <c r="BN13" i="7"/>
  <c r="BM27" i="7"/>
  <c r="BM23" i="7"/>
  <c r="BM33" i="7" s="1"/>
  <c r="BN17" i="7"/>
  <c r="AO37" i="7"/>
  <c r="AO32" i="7"/>
  <c r="Q16" i="7"/>
  <c r="Q37" i="7" s="1"/>
  <c r="BH27" i="7"/>
  <c r="AL32" i="7"/>
  <c r="AL37" i="7"/>
  <c r="H32" i="7"/>
  <c r="H37" i="7"/>
  <c r="BK37" i="7" l="1"/>
  <c r="BK32" i="7"/>
  <c r="BN27" i="7"/>
  <c r="BN23" i="7"/>
  <c r="BN33" i="7" s="1"/>
  <c r="BJ27" i="7"/>
  <c r="BN35" i="7"/>
  <c r="BM29" i="7"/>
  <c r="BM34" i="7" s="1"/>
  <c r="BM7" i="7"/>
  <c r="BN6" i="7"/>
  <c r="BJ35" i="7"/>
  <c r="BJ32" i="7"/>
  <c r="BJ16" i="7"/>
  <c r="BJ37" i="7" s="1"/>
  <c r="BN28" i="7"/>
  <c r="BN19" i="7"/>
  <c r="BN29" i="7" l="1"/>
  <c r="BN34" i="7" s="1"/>
  <c r="BN7" i="7"/>
  <c r="BM37" i="7"/>
  <c r="BM32" i="7"/>
  <c r="BN37" i="7" l="1"/>
  <c r="BN32" i="7"/>
</calcChain>
</file>

<file path=xl/sharedStrings.xml><?xml version="1.0" encoding="utf-8"?>
<sst xmlns="http://schemas.openxmlformats.org/spreadsheetml/2006/main" count="142" uniqueCount="59">
  <si>
    <t>GreenFilmTourism</t>
  </si>
  <si>
    <t>Lp.</t>
  </si>
  <si>
    <t>Jednostka realizująca / departament nadzorujący</t>
  </si>
  <si>
    <t>Nazwa przedsięwzięcia / Uwagi</t>
  </si>
  <si>
    <t>Źródło finansowania</t>
  </si>
  <si>
    <t>Wartość zadania ogółem</t>
  </si>
  <si>
    <t>2027-2030</t>
  </si>
  <si>
    <t>razem</t>
  </si>
  <si>
    <t>Przed zmianą</t>
  </si>
  <si>
    <t>Zmiana</t>
  </si>
  <si>
    <t>Po zmianie</t>
  </si>
  <si>
    <t>WPF 2018</t>
  </si>
  <si>
    <t>wnioskowane zmiany</t>
  </si>
  <si>
    <t>po zmianach</t>
  </si>
  <si>
    <t>WPF 2019</t>
  </si>
  <si>
    <t>WPF 2020</t>
  </si>
  <si>
    <t>WPF 2021</t>
  </si>
  <si>
    <t>WPF 2022</t>
  </si>
  <si>
    <t>środki własne</t>
  </si>
  <si>
    <t>majątkowe</t>
  </si>
  <si>
    <t>inne</t>
  </si>
  <si>
    <t>bieżące</t>
  </si>
  <si>
    <t>budżet państwa</t>
  </si>
  <si>
    <t>budżet UE</t>
  </si>
  <si>
    <t>Bieżące</t>
  </si>
  <si>
    <t xml:space="preserve">razem </t>
  </si>
  <si>
    <t>Majątkowe</t>
  </si>
  <si>
    <t>OGÓŁEM</t>
  </si>
  <si>
    <t>Zmiana w dochodach bieżących</t>
  </si>
  <si>
    <t>Obciążenia</t>
  </si>
  <si>
    <t xml:space="preserve">razem nakłady poniesione do końca 2022r. </t>
  </si>
  <si>
    <t>WPF 2023</t>
  </si>
  <si>
    <t>razem zmiany w latach 2023-2030</t>
  </si>
  <si>
    <t>nakłady poniesione do końca 2022r.</t>
  </si>
  <si>
    <t>po zmianach do końca 2022r.</t>
  </si>
  <si>
    <t>nowe
EN</t>
  </si>
  <si>
    <t>GR</t>
  </si>
  <si>
    <r>
      <t xml:space="preserve">Poprawa dostępności do usług publicznych w Urzędzie Marszałkowskim Województwa Podkarpackiego w Rzeszowie 
</t>
    </r>
    <r>
      <rPr>
        <sz val="17"/>
        <color rgb="FF00B0F0"/>
        <rFont val="Arial"/>
        <family val="2"/>
        <charset val="238"/>
      </rPr>
      <t>PO WER 2014-2020</t>
    </r>
  </si>
  <si>
    <t xml:space="preserve"> budżet UE</t>
  </si>
  <si>
    <r>
      <t xml:space="preserve">Podkarpacka Platforma Wsparcia Biznesu
</t>
    </r>
    <r>
      <rPr>
        <sz val="18"/>
        <color rgb="FFFF0000"/>
        <rFont val="Arial"/>
        <family val="2"/>
        <charset val="238"/>
      </rPr>
      <t>RPO WP 2014-2020</t>
    </r>
  </si>
  <si>
    <t>DO</t>
  </si>
  <si>
    <t>TABELARYCZNE ZESTAWIENIE WNIOSKÓW O DOKONANIE ZMIAN LIMITÓW WYDATKÓW W WPF NA LATA 2023 - 2045</t>
  </si>
  <si>
    <t>Wyszczególnienie</t>
  </si>
  <si>
    <t>Wskaźnik spłaty zobowiązań wiersz 8.1 z zał. Nr 1 do WPF (relacja określona po lewej stronie wzoru)</t>
  </si>
  <si>
    <t>Dopuszczalny wskaźnik spłaty zobowiązań wiersz 8.3.1 z zał. Nr 1 do WPF</t>
  </si>
  <si>
    <t>zmiana wskaźnika spłaty zobowiązań (relacja określona po lewej stronie wzoru)  (pozycja 3 - 1)</t>
  </si>
  <si>
    <t>zmiana dopuszczalnego wskaźnika spłaty (pozycja 4 - 2)</t>
  </si>
  <si>
    <t>relacja przed zmianą (pozycja 2 - 1)</t>
  </si>
  <si>
    <t>relacja po zmianie (pozycja 4 - 3)</t>
  </si>
  <si>
    <t>zmiana relacji (pozycja 8 - 7)</t>
  </si>
  <si>
    <t>Tabela Nr 2. Zestawienie zmian wysokości wydatków przeznaczonych na realizację przyszłych inwestycji jednorocznych</t>
  </si>
  <si>
    <t>Załącznik nr 2 do uzasadnienia 
do projektu Uchwały Sejmiku Województwa Podkarpackiego w sprawie zmian w Wieloletniej Prognozie Finansowej Województwa Podkarpackiego na lata 2023 - 2045</t>
  </si>
  <si>
    <t>WPF 
styczeń dostosowanie</t>
  </si>
  <si>
    <t>WPF styczeń dostosowanie</t>
  </si>
  <si>
    <t>WPF 
styczeń zmiany</t>
  </si>
  <si>
    <t>WPF styczeń zmiany</t>
  </si>
  <si>
    <t>Tabela Nr 1. Zestawienie zmian wskaźników spłaty zadłużenia w latach 2023 - 2045</t>
  </si>
  <si>
    <t>Dofinansowanie zadania "Budowa Podkarpackiego Centrum Lekkoatletycznego przy ul. Wyspiańskiego 22 w Rzeszowie" realizowanego przez Gminę Miasto Rzeszów</t>
  </si>
  <si>
    <t>Załącznik nr 1 do uzasadnienia 
do projektu Uchwały Sejmiku Województwa Podkarpackiego w sprawie zmian w Wieloletniej Prognozie Finansowej Województwa Podkarpackiego na lata 2023 - 2045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</si>
</sst>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4"/>
      <name val="Czcionka tekstu podstawowego"/>
      <family val="2"/>
      <charset val="238"/>
    </font>
    <font>
      <sz val="17"/>
      <color theme="1"/>
      <name val="Arial"/>
      <family val="2"/>
      <charset val="238"/>
    </font>
    <font>
      <sz val="17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b/>
      <sz val="22"/>
      <name val="Czcionka tekstu podstawowego"/>
      <charset val="238"/>
    </font>
    <font>
      <b/>
      <sz val="17"/>
      <color theme="1"/>
      <name val="Arial"/>
      <family val="2"/>
      <charset val="238"/>
    </font>
    <font>
      <b/>
      <sz val="17"/>
      <color theme="1"/>
      <name val="Czcionka tekstu podstawowego"/>
      <charset val="238"/>
    </font>
    <font>
      <b/>
      <sz val="24"/>
      <color theme="1"/>
      <name val="Czcionka tekstu podstawowego"/>
      <charset val="238"/>
    </font>
    <font>
      <b/>
      <sz val="24"/>
      <name val="Czcionka tekstu podstawowego"/>
      <charset val="238"/>
    </font>
    <font>
      <sz val="15"/>
      <name val="Czcionka tekstu podstawowego"/>
      <family val="2"/>
      <charset val="238"/>
    </font>
    <font>
      <sz val="15"/>
      <color theme="1"/>
      <name val="Czcionka tekstu podstawowego"/>
      <family val="2"/>
      <charset val="238"/>
    </font>
    <font>
      <b/>
      <sz val="15"/>
      <color theme="1"/>
      <name val="Czcionka tekstu podstawowego"/>
      <family val="2"/>
      <charset val="238"/>
    </font>
    <font>
      <sz val="15"/>
      <name val="Arial"/>
      <family val="2"/>
      <charset val="238"/>
    </font>
    <font>
      <sz val="15"/>
      <color theme="1"/>
      <name val="Arial"/>
      <family val="2"/>
      <charset val="238"/>
    </font>
    <font>
      <sz val="16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5.5"/>
      <name val="Arial"/>
      <family val="2"/>
      <charset val="238"/>
    </font>
    <font>
      <sz val="15.5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sz val="20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sz val="16"/>
      <name val="Czcionka tekstu podstawowego"/>
      <family val="2"/>
      <charset val="238"/>
    </font>
    <font>
      <sz val="18"/>
      <name val="Arial"/>
      <family val="2"/>
      <charset val="238"/>
    </font>
    <font>
      <sz val="17"/>
      <name val="Arial"/>
      <family val="2"/>
      <charset val="238"/>
    </font>
    <font>
      <sz val="17"/>
      <color rgb="FF00B0F0"/>
      <name val="Arial"/>
      <family val="2"/>
      <charset val="238"/>
    </font>
    <font>
      <sz val="18"/>
      <color rgb="FFFF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CCFF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358">
    <xf numFmtId="0" fontId="0" fillId="0" borderId="0" xfId="0"/>
    <xf numFmtId="0" fontId="0" fillId="0" borderId="0" xfId="0" applyAlignment="1">
      <alignment wrapText="1"/>
    </xf>
    <xf numFmtId="0" fontId="7" fillId="2" borderId="0" xfId="2" applyFont="1" applyFill="1"/>
    <xf numFmtId="0" fontId="8" fillId="2" borderId="0" xfId="2" applyFont="1" applyFill="1"/>
    <xf numFmtId="0" fontId="9" fillId="2" borderId="0" xfId="2" applyFont="1" applyFill="1"/>
    <xf numFmtId="0" fontId="4" fillId="0" borderId="0" xfId="2" applyAlignment="1">
      <alignment horizontal="left"/>
    </xf>
    <xf numFmtId="0" fontId="4" fillId="0" borderId="0" xfId="2"/>
    <xf numFmtId="0" fontId="4" fillId="2" borderId="0" xfId="2" applyFill="1"/>
    <xf numFmtId="0" fontId="10" fillId="2" borderId="0" xfId="2" applyFont="1" applyFill="1"/>
    <xf numFmtId="0" fontId="12" fillId="2" borderId="0" xfId="2" applyFont="1" applyFill="1" applyAlignment="1">
      <alignment vertical="center"/>
    </xf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vertical="center"/>
    </xf>
    <xf numFmtId="0" fontId="21" fillId="0" borderId="41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center" vertical="center" wrapText="1"/>
    </xf>
    <xf numFmtId="0" fontId="21" fillId="0" borderId="32" xfId="2" applyFont="1" applyBorder="1" applyAlignment="1">
      <alignment horizontal="center" vertical="center" wrapText="1"/>
    </xf>
    <xf numFmtId="0" fontId="20" fillId="0" borderId="32" xfId="2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4" fillId="0" borderId="0" xfId="2" applyAlignment="1">
      <alignment horizontal="center"/>
    </xf>
    <xf numFmtId="3" fontId="20" fillId="3" borderId="19" xfId="2" applyNumberFormat="1" applyFont="1" applyFill="1" applyBorder="1" applyAlignment="1">
      <alignment horizontal="right" vertical="center"/>
    </xf>
    <xf numFmtId="3" fontId="21" fillId="0" borderId="19" xfId="2" applyNumberFormat="1" applyFont="1" applyBorder="1" applyAlignment="1">
      <alignment horizontal="right" vertical="center" wrapText="1"/>
    </xf>
    <xf numFmtId="3" fontId="20" fillId="0" borderId="19" xfId="2" applyNumberFormat="1" applyFont="1" applyBorder="1" applyAlignment="1">
      <alignment horizontal="right" vertical="center"/>
    </xf>
    <xf numFmtId="3" fontId="20" fillId="2" borderId="19" xfId="2" applyNumberFormat="1" applyFont="1" applyFill="1" applyBorder="1" applyAlignment="1">
      <alignment horizontal="right" vertical="center"/>
    </xf>
    <xf numFmtId="3" fontId="21" fillId="0" borderId="20" xfId="2" applyNumberFormat="1" applyFont="1" applyBorder="1" applyAlignment="1">
      <alignment horizontal="right" vertical="center" wrapText="1"/>
    </xf>
    <xf numFmtId="3" fontId="20" fillId="0" borderId="33" xfId="2" applyNumberFormat="1" applyFont="1" applyBorder="1" applyAlignment="1">
      <alignment horizontal="right" vertical="center"/>
    </xf>
    <xf numFmtId="3" fontId="21" fillId="0" borderId="21" xfId="2" applyNumberFormat="1" applyFont="1" applyBorder="1" applyAlignment="1">
      <alignment horizontal="right" vertical="center" wrapText="1"/>
    </xf>
    <xf numFmtId="3" fontId="21" fillId="0" borderId="33" xfId="2" applyNumberFormat="1" applyFont="1" applyBorder="1" applyAlignment="1">
      <alignment horizontal="right" vertical="center" wrapText="1"/>
    </xf>
    <xf numFmtId="3" fontId="21" fillId="3" borderId="19" xfId="2" applyNumberFormat="1" applyFont="1" applyFill="1" applyBorder="1" applyAlignment="1">
      <alignment horizontal="right" vertical="center" wrapText="1"/>
    </xf>
    <xf numFmtId="3" fontId="21" fillId="0" borderId="36" xfId="2" applyNumberFormat="1" applyFont="1" applyBorder="1" applyAlignment="1">
      <alignment horizontal="right" vertical="center" wrapText="1"/>
    </xf>
    <xf numFmtId="0" fontId="23" fillId="0" borderId="0" xfId="2" applyFont="1"/>
    <xf numFmtId="3" fontId="20" fillId="4" borderId="25" xfId="2" applyNumberFormat="1" applyFont="1" applyFill="1" applyBorder="1" applyAlignment="1">
      <alignment horizontal="right" vertical="center"/>
    </xf>
    <xf numFmtId="3" fontId="20" fillId="4" borderId="30" xfId="2" applyNumberFormat="1" applyFont="1" applyFill="1" applyBorder="1" applyAlignment="1">
      <alignment horizontal="right" vertical="center"/>
    </xf>
    <xf numFmtId="3" fontId="20" fillId="4" borderId="27" xfId="2" applyNumberFormat="1" applyFont="1" applyFill="1" applyBorder="1" applyAlignment="1">
      <alignment horizontal="right" vertical="center"/>
    </xf>
    <xf numFmtId="3" fontId="20" fillId="4" borderId="43" xfId="2" applyNumberFormat="1" applyFont="1" applyFill="1" applyBorder="1" applyAlignment="1">
      <alignment horizontal="right" vertical="center"/>
    </xf>
    <xf numFmtId="3" fontId="21" fillId="0" borderId="9" xfId="2" applyNumberFormat="1" applyFont="1" applyBorder="1" applyAlignment="1">
      <alignment horizontal="right" vertical="center" wrapText="1"/>
    </xf>
    <xf numFmtId="3" fontId="21" fillId="0" borderId="15" xfId="2" applyNumberFormat="1" applyFont="1" applyBorder="1" applyAlignment="1">
      <alignment horizontal="right" vertical="center" wrapText="1"/>
    </xf>
    <xf numFmtId="3" fontId="21" fillId="0" borderId="45" xfId="2" applyNumberFormat="1" applyFont="1" applyBorder="1" applyAlignment="1">
      <alignment horizontal="right" vertical="center" wrapText="1"/>
    </xf>
    <xf numFmtId="3" fontId="21" fillId="2" borderId="15" xfId="2" applyNumberFormat="1" applyFont="1" applyFill="1" applyBorder="1" applyAlignment="1">
      <alignment horizontal="right" vertical="center" wrapText="1"/>
    </xf>
    <xf numFmtId="3" fontId="24" fillId="0" borderId="33" xfId="2" applyNumberFormat="1" applyFont="1" applyBorder="1" applyAlignment="1">
      <alignment horizontal="right" vertical="center"/>
    </xf>
    <xf numFmtId="3" fontId="24" fillId="2" borderId="19" xfId="2" applyNumberFormat="1" applyFont="1" applyFill="1" applyBorder="1" applyAlignment="1">
      <alignment horizontal="right" vertical="center"/>
    </xf>
    <xf numFmtId="3" fontId="25" fillId="0" borderId="21" xfId="2" applyNumberFormat="1" applyFont="1" applyBorder="1" applyAlignment="1">
      <alignment horizontal="right" vertical="center" wrapText="1"/>
    </xf>
    <xf numFmtId="3" fontId="24" fillId="0" borderId="19" xfId="2" applyNumberFormat="1" applyFont="1" applyBorder="1" applyAlignment="1">
      <alignment horizontal="right" vertical="center"/>
    </xf>
    <xf numFmtId="3" fontId="24" fillId="3" borderId="19" xfId="2" applyNumberFormat="1" applyFont="1" applyFill="1" applyBorder="1" applyAlignment="1">
      <alignment horizontal="right" vertical="center"/>
    </xf>
    <xf numFmtId="3" fontId="25" fillId="0" borderId="33" xfId="2" applyNumberFormat="1" applyFont="1" applyBorder="1" applyAlignment="1">
      <alignment horizontal="right" vertical="center" wrapText="1"/>
    </xf>
    <xf numFmtId="3" fontId="25" fillId="0" borderId="36" xfId="2" applyNumberFormat="1" applyFont="1" applyBorder="1" applyAlignment="1">
      <alignment horizontal="right" vertical="center" wrapText="1"/>
    </xf>
    <xf numFmtId="3" fontId="24" fillId="2" borderId="6" xfId="2" applyNumberFormat="1" applyFont="1" applyFill="1" applyBorder="1" applyAlignment="1">
      <alignment horizontal="right" vertical="center"/>
    </xf>
    <xf numFmtId="3" fontId="25" fillId="0" borderId="26" xfId="2" applyNumberFormat="1" applyFont="1" applyBorder="1" applyAlignment="1">
      <alignment horizontal="right" vertical="center" wrapText="1"/>
    </xf>
    <xf numFmtId="3" fontId="25" fillId="0" borderId="29" xfId="2" applyNumberFormat="1" applyFont="1" applyBorder="1" applyAlignment="1">
      <alignment horizontal="right" vertical="center" wrapText="1"/>
    </xf>
    <xf numFmtId="3" fontId="25" fillId="2" borderId="6" xfId="2" applyNumberFormat="1" applyFont="1" applyFill="1" applyBorder="1" applyAlignment="1">
      <alignment horizontal="right" vertical="center" wrapText="1"/>
    </xf>
    <xf numFmtId="3" fontId="25" fillId="0" borderId="47" xfId="2" applyNumberFormat="1" applyFont="1" applyBorder="1" applyAlignment="1">
      <alignment horizontal="right" vertical="center" wrapText="1"/>
    </xf>
    <xf numFmtId="3" fontId="25" fillId="6" borderId="32" xfId="2" applyNumberFormat="1" applyFont="1" applyFill="1" applyBorder="1" applyAlignment="1">
      <alignment horizontal="right" vertical="center" wrapText="1"/>
    </xf>
    <xf numFmtId="3" fontId="25" fillId="6" borderId="41" xfId="2" applyNumberFormat="1" applyFont="1" applyFill="1" applyBorder="1" applyAlignment="1">
      <alignment horizontal="right" vertical="center" wrapText="1"/>
    </xf>
    <xf numFmtId="3" fontId="25" fillId="6" borderId="13" xfId="2" applyNumberFormat="1" applyFont="1" applyFill="1" applyBorder="1" applyAlignment="1">
      <alignment horizontal="right" vertical="center" wrapText="1"/>
    </xf>
    <xf numFmtId="3" fontId="25" fillId="0" borderId="6" xfId="2" applyNumberFormat="1" applyFont="1" applyBorder="1" applyAlignment="1">
      <alignment horizontal="right" vertical="center" wrapText="1"/>
    </xf>
    <xf numFmtId="3" fontId="25" fillId="6" borderId="26" xfId="2" applyNumberFormat="1" applyFont="1" applyFill="1" applyBorder="1" applyAlignment="1">
      <alignment horizontal="right" vertical="center" wrapText="1"/>
    </xf>
    <xf numFmtId="3" fontId="25" fillId="6" borderId="29" xfId="2" applyNumberFormat="1" applyFont="1" applyFill="1" applyBorder="1" applyAlignment="1">
      <alignment horizontal="right" vertical="center" wrapText="1"/>
    </xf>
    <xf numFmtId="3" fontId="25" fillId="6" borderId="6" xfId="2" applyNumberFormat="1" applyFont="1" applyFill="1" applyBorder="1" applyAlignment="1">
      <alignment horizontal="right" vertical="center" wrapText="1"/>
    </xf>
    <xf numFmtId="3" fontId="25" fillId="3" borderId="6" xfId="2" applyNumberFormat="1" applyFont="1" applyFill="1" applyBorder="1" applyAlignment="1">
      <alignment horizontal="right" vertical="center" wrapText="1"/>
    </xf>
    <xf numFmtId="3" fontId="25" fillId="0" borderId="20" xfId="2" applyNumberFormat="1" applyFont="1" applyBorder="1" applyAlignment="1">
      <alignment horizontal="right" vertical="center" wrapText="1"/>
    </xf>
    <xf numFmtId="3" fontId="25" fillId="3" borderId="19" xfId="2" applyNumberFormat="1" applyFont="1" applyFill="1" applyBorder="1" applyAlignment="1">
      <alignment horizontal="right" vertical="center" wrapText="1"/>
    </xf>
    <xf numFmtId="3" fontId="24" fillId="0" borderId="18" xfId="2" applyNumberFormat="1" applyFont="1" applyBorder="1" applyAlignment="1">
      <alignment horizontal="right" vertical="center"/>
    </xf>
    <xf numFmtId="0" fontId="10" fillId="0" borderId="0" xfId="2" applyFont="1"/>
    <xf numFmtId="3" fontId="25" fillId="2" borderId="9" xfId="2" applyNumberFormat="1" applyFont="1" applyFill="1" applyBorder="1" applyAlignment="1">
      <alignment horizontal="right" vertical="center" wrapText="1"/>
    </xf>
    <xf numFmtId="3" fontId="25" fillId="0" borderId="15" xfId="2" applyNumberFormat="1" applyFont="1" applyBorder="1" applyAlignment="1">
      <alignment horizontal="right" vertical="center" wrapText="1"/>
    </xf>
    <xf numFmtId="3" fontId="25" fillId="0" borderId="23" xfId="2" applyNumberFormat="1" applyFont="1" applyBorder="1" applyAlignment="1">
      <alignment horizontal="right" vertical="center" wrapText="1"/>
    </xf>
    <xf numFmtId="3" fontId="25" fillId="0" borderId="48" xfId="2" applyNumberFormat="1" applyFont="1" applyBorder="1" applyAlignment="1">
      <alignment horizontal="right" vertical="center" wrapText="1"/>
    </xf>
    <xf numFmtId="3" fontId="25" fillId="0" borderId="9" xfId="2" applyNumberFormat="1" applyFont="1" applyBorder="1" applyAlignment="1">
      <alignment horizontal="right" vertical="center" wrapText="1"/>
    </xf>
    <xf numFmtId="3" fontId="25" fillId="3" borderId="9" xfId="2" applyNumberFormat="1" applyFont="1" applyFill="1" applyBorder="1" applyAlignment="1">
      <alignment horizontal="right" vertical="center" wrapText="1"/>
    </xf>
    <xf numFmtId="3" fontId="25" fillId="0" borderId="8" xfId="2" applyNumberFormat="1" applyFont="1" applyBorder="1" applyAlignment="1">
      <alignment horizontal="right" vertical="center" wrapText="1"/>
    </xf>
    <xf numFmtId="3" fontId="25" fillId="0" borderId="7" xfId="2" applyNumberFormat="1" applyFont="1" applyBorder="1" applyAlignment="1">
      <alignment horizontal="right" vertical="center" wrapText="1"/>
    </xf>
    <xf numFmtId="3" fontId="24" fillId="4" borderId="41" xfId="2" applyNumberFormat="1" applyFont="1" applyFill="1" applyBorder="1" applyAlignment="1">
      <alignment horizontal="right" vertical="center"/>
    </xf>
    <xf numFmtId="3" fontId="24" fillId="4" borderId="13" xfId="2" applyNumberFormat="1" applyFont="1" applyFill="1" applyBorder="1" applyAlignment="1">
      <alignment horizontal="right" vertical="center"/>
    </xf>
    <xf numFmtId="3" fontId="24" fillId="4" borderId="32" xfId="2" applyNumberFormat="1" applyFont="1" applyFill="1" applyBorder="1" applyAlignment="1">
      <alignment horizontal="right" vertical="center"/>
    </xf>
    <xf numFmtId="3" fontId="24" fillId="4" borderId="12" xfId="2" applyNumberFormat="1" applyFont="1" applyFill="1" applyBorder="1" applyAlignment="1">
      <alignment horizontal="right" vertical="center"/>
    </xf>
    <xf numFmtId="3" fontId="24" fillId="4" borderId="11" xfId="2" applyNumberFormat="1" applyFont="1" applyFill="1" applyBorder="1" applyAlignment="1">
      <alignment horizontal="right" vertical="center"/>
    </xf>
    <xf numFmtId="3" fontId="20" fillId="0" borderId="29" xfId="2" applyNumberFormat="1" applyFont="1" applyBorder="1" applyAlignment="1">
      <alignment horizontal="right" vertical="center"/>
    </xf>
    <xf numFmtId="3" fontId="21" fillId="0" borderId="26" xfId="2" applyNumberFormat="1" applyFont="1" applyBorder="1" applyAlignment="1">
      <alignment horizontal="right" vertical="center" wrapText="1"/>
    </xf>
    <xf numFmtId="3" fontId="20" fillId="0" borderId="6" xfId="2" applyNumberFormat="1" applyFont="1" applyBorder="1" applyAlignment="1">
      <alignment horizontal="right" vertical="center"/>
    </xf>
    <xf numFmtId="3" fontId="21" fillId="0" borderId="29" xfId="2" applyNumberFormat="1" applyFont="1" applyBorder="1" applyAlignment="1">
      <alignment horizontal="right" vertical="center" wrapText="1"/>
    </xf>
    <xf numFmtId="3" fontId="21" fillId="2" borderId="6" xfId="2" applyNumberFormat="1" applyFont="1" applyFill="1" applyBorder="1" applyAlignment="1">
      <alignment horizontal="right" vertical="center" wrapText="1"/>
    </xf>
    <xf numFmtId="3" fontId="21" fillId="0" borderId="6" xfId="2" applyNumberFormat="1" applyFont="1" applyBorder="1" applyAlignment="1">
      <alignment horizontal="right" vertical="center" wrapText="1"/>
    </xf>
    <xf numFmtId="3" fontId="21" fillId="0" borderId="48" xfId="2" applyNumberFormat="1" applyFont="1" applyBorder="1" applyAlignment="1">
      <alignment horizontal="right" vertical="center" wrapText="1"/>
    </xf>
    <xf numFmtId="3" fontId="21" fillId="0" borderId="23" xfId="2" applyNumberFormat="1" applyFont="1" applyBorder="1" applyAlignment="1">
      <alignment horizontal="right" vertical="center" wrapText="1"/>
    </xf>
    <xf numFmtId="3" fontId="21" fillId="2" borderId="9" xfId="2" applyNumberFormat="1" applyFont="1" applyFill="1" applyBorder="1" applyAlignment="1">
      <alignment horizontal="right" vertical="center" wrapText="1"/>
    </xf>
    <xf numFmtId="3" fontId="21" fillId="0" borderId="49" xfId="2" applyNumberFormat="1" applyFont="1" applyBorder="1" applyAlignment="1">
      <alignment horizontal="right" vertical="center" wrapText="1"/>
    </xf>
    <xf numFmtId="3" fontId="20" fillId="4" borderId="41" xfId="2" applyNumberFormat="1" applyFont="1" applyFill="1" applyBorder="1" applyAlignment="1">
      <alignment horizontal="right" vertical="center"/>
    </xf>
    <xf numFmtId="3" fontId="20" fillId="4" borderId="13" xfId="2" applyNumberFormat="1" applyFont="1" applyFill="1" applyBorder="1" applyAlignment="1">
      <alignment horizontal="right" vertical="center"/>
    </xf>
    <xf numFmtId="3" fontId="20" fillId="4" borderId="32" xfId="2" applyNumberFormat="1" applyFont="1" applyFill="1" applyBorder="1" applyAlignment="1">
      <alignment horizontal="right" vertical="center"/>
    </xf>
    <xf numFmtId="3" fontId="21" fillId="0" borderId="33" xfId="2" applyNumberFormat="1" applyFont="1" applyBorder="1" applyAlignment="1">
      <alignment horizontal="right" vertical="center"/>
    </xf>
    <xf numFmtId="3" fontId="21" fillId="0" borderId="19" xfId="2" applyNumberFormat="1" applyFont="1" applyBorder="1" applyAlignment="1">
      <alignment horizontal="right" vertical="center"/>
    </xf>
    <xf numFmtId="3" fontId="21" fillId="0" borderId="21" xfId="2" applyNumberFormat="1" applyFont="1" applyBorder="1" applyAlignment="1">
      <alignment horizontal="right" vertical="center"/>
    </xf>
    <xf numFmtId="3" fontId="21" fillId="0" borderId="8" xfId="2" applyNumberFormat="1" applyFont="1" applyBorder="1" applyAlignment="1">
      <alignment horizontal="right" vertical="center"/>
    </xf>
    <xf numFmtId="3" fontId="21" fillId="0" borderId="6" xfId="2" applyNumberFormat="1" applyFont="1" applyBorder="1" applyAlignment="1">
      <alignment horizontal="right" vertical="center"/>
    </xf>
    <xf numFmtId="3" fontId="21" fillId="0" borderId="7" xfId="2" applyNumberFormat="1" applyFont="1" applyBorder="1" applyAlignment="1">
      <alignment horizontal="right" vertical="center"/>
    </xf>
    <xf numFmtId="3" fontId="21" fillId="0" borderId="18" xfId="2" applyNumberFormat="1" applyFont="1" applyBorder="1" applyAlignment="1">
      <alignment horizontal="right" vertical="center"/>
    </xf>
    <xf numFmtId="3" fontId="21" fillId="0" borderId="36" xfId="2" applyNumberFormat="1" applyFont="1" applyBorder="1" applyAlignment="1">
      <alignment horizontal="right" vertical="center"/>
    </xf>
    <xf numFmtId="3" fontId="21" fillId="0" borderId="29" xfId="2" applyNumberFormat="1" applyFont="1" applyBorder="1" applyAlignment="1">
      <alignment horizontal="right" vertical="center"/>
    </xf>
    <xf numFmtId="3" fontId="21" fillId="3" borderId="6" xfId="2" applyNumberFormat="1" applyFont="1" applyFill="1" applyBorder="1" applyAlignment="1">
      <alignment horizontal="right" vertical="center"/>
    </xf>
    <xf numFmtId="3" fontId="21" fillId="0" borderId="26" xfId="2" applyNumberFormat="1" applyFont="1" applyBorder="1" applyAlignment="1">
      <alignment horizontal="right" vertical="center"/>
    </xf>
    <xf numFmtId="3" fontId="21" fillId="2" borderId="6" xfId="2" applyNumberFormat="1" applyFont="1" applyFill="1" applyBorder="1" applyAlignment="1">
      <alignment horizontal="right" vertical="center"/>
    </xf>
    <xf numFmtId="3" fontId="21" fillId="0" borderId="47" xfId="2" applyNumberFormat="1" applyFont="1" applyBorder="1" applyAlignment="1">
      <alignment horizontal="right" vertical="center"/>
    </xf>
    <xf numFmtId="3" fontId="21" fillId="0" borderId="23" xfId="2" applyNumberFormat="1" applyFont="1" applyBorder="1" applyAlignment="1">
      <alignment horizontal="right" vertical="center"/>
    </xf>
    <xf numFmtId="3" fontId="21" fillId="7" borderId="30" xfId="2" applyNumberFormat="1" applyFont="1" applyFill="1" applyBorder="1" applyAlignment="1">
      <alignment horizontal="right" vertical="center"/>
    </xf>
    <xf numFmtId="3" fontId="21" fillId="7" borderId="25" xfId="2" applyNumberFormat="1" applyFont="1" applyFill="1" applyBorder="1" applyAlignment="1">
      <alignment horizontal="right" vertical="center"/>
    </xf>
    <xf numFmtId="3" fontId="21" fillId="7" borderId="27" xfId="2" applyNumberFormat="1" applyFont="1" applyFill="1" applyBorder="1" applyAlignment="1">
      <alignment horizontal="right" vertical="center"/>
    </xf>
    <xf numFmtId="3" fontId="21" fillId="7" borderId="8" xfId="2" applyNumberFormat="1" applyFont="1" applyFill="1" applyBorder="1" applyAlignment="1">
      <alignment horizontal="right" vertical="center"/>
    </xf>
    <xf numFmtId="3" fontId="21" fillId="7" borderId="6" xfId="2" applyNumberFormat="1" applyFont="1" applyFill="1" applyBorder="1" applyAlignment="1">
      <alignment horizontal="right" vertical="center"/>
    </xf>
    <xf numFmtId="3" fontId="21" fillId="7" borderId="7" xfId="2" applyNumberFormat="1" applyFont="1" applyFill="1" applyBorder="1" applyAlignment="1">
      <alignment horizontal="right" vertical="center"/>
    </xf>
    <xf numFmtId="3" fontId="21" fillId="7" borderId="24" xfId="2" applyNumberFormat="1" applyFont="1" applyFill="1" applyBorder="1" applyAlignment="1">
      <alignment horizontal="right" vertical="center"/>
    </xf>
    <xf numFmtId="3" fontId="21" fillId="7" borderId="43" xfId="2" applyNumberFormat="1" applyFont="1" applyFill="1" applyBorder="1" applyAlignment="1">
      <alignment horizontal="right" vertical="center"/>
    </xf>
    <xf numFmtId="3" fontId="21" fillId="7" borderId="41" xfId="2" applyNumberFormat="1" applyFont="1" applyFill="1" applyBorder="1" applyAlignment="1">
      <alignment horizontal="right" vertical="center"/>
    </xf>
    <xf numFmtId="3" fontId="21" fillId="7" borderId="13" xfId="2" applyNumberFormat="1" applyFont="1" applyFill="1" applyBorder="1" applyAlignment="1">
      <alignment horizontal="right" vertical="center"/>
    </xf>
    <xf numFmtId="3" fontId="21" fillId="7" borderId="32" xfId="2" applyNumberFormat="1" applyFont="1" applyFill="1" applyBorder="1" applyAlignment="1">
      <alignment horizontal="right" vertical="center"/>
    </xf>
    <xf numFmtId="3" fontId="21" fillId="0" borderId="20" xfId="2" applyNumberFormat="1" applyFont="1" applyBorder="1" applyAlignment="1">
      <alignment horizontal="right" vertical="center"/>
    </xf>
    <xf numFmtId="3" fontId="20" fillId="0" borderId="7" xfId="2" applyNumberFormat="1" applyFont="1" applyBorder="1" applyAlignment="1">
      <alignment horizontal="right" vertical="center"/>
    </xf>
    <xf numFmtId="3" fontId="4" fillId="0" borderId="0" xfId="2" applyNumberFormat="1" applyAlignment="1">
      <alignment horizontal="left"/>
    </xf>
    <xf numFmtId="3" fontId="4" fillId="0" borderId="0" xfId="2" applyNumberFormat="1"/>
    <xf numFmtId="0" fontId="0" fillId="0" borderId="0" xfId="2" applyFont="1" applyAlignment="1">
      <alignment horizontal="left"/>
    </xf>
    <xf numFmtId="3" fontId="27" fillId="0" borderId="0" xfId="2" applyNumberFormat="1" applyFont="1"/>
    <xf numFmtId="3" fontId="29" fillId="0" borderId="6" xfId="2" applyNumberFormat="1" applyFont="1" applyBorder="1"/>
    <xf numFmtId="0" fontId="10" fillId="0" borderId="6" xfId="2" applyFont="1" applyBorder="1"/>
    <xf numFmtId="0" fontId="4" fillId="0" borderId="6" xfId="2" applyBorder="1"/>
    <xf numFmtId="0" fontId="29" fillId="0" borderId="6" xfId="2" applyFont="1" applyBorder="1"/>
    <xf numFmtId="3" fontId="4" fillId="0" borderId="6" xfId="2" applyNumberFormat="1" applyBorder="1"/>
    <xf numFmtId="0" fontId="30" fillId="2" borderId="0" xfId="2" applyFont="1" applyFill="1"/>
    <xf numFmtId="0" fontId="29" fillId="0" borderId="0" xfId="2" applyFont="1" applyAlignment="1">
      <alignment horizontal="left"/>
    </xf>
    <xf numFmtId="3" fontId="29" fillId="0" borderId="0" xfId="2" applyNumberFormat="1" applyFont="1"/>
    <xf numFmtId="0" fontId="29" fillId="0" borderId="0" xfId="2" applyFont="1"/>
    <xf numFmtId="0" fontId="30" fillId="0" borderId="6" xfId="2" applyFont="1" applyBorder="1"/>
    <xf numFmtId="0" fontId="21" fillId="0" borderId="35" xfId="2" applyFont="1" applyFill="1" applyBorder="1" applyAlignment="1">
      <alignment horizontal="center" vertical="center"/>
    </xf>
    <xf numFmtId="3" fontId="20" fillId="2" borderId="33" xfId="2" applyNumberFormat="1" applyFont="1" applyFill="1" applyBorder="1" applyAlignment="1">
      <alignment horizontal="right" vertical="center"/>
    </xf>
    <xf numFmtId="3" fontId="20" fillId="4" borderId="40" xfId="2" applyNumberFormat="1" applyFont="1" applyFill="1" applyBorder="1" applyAlignment="1">
      <alignment horizontal="right" vertical="center"/>
    </xf>
    <xf numFmtId="3" fontId="21" fillId="0" borderId="39" xfId="2" applyNumberFormat="1" applyFont="1" applyBorder="1" applyAlignment="1">
      <alignment horizontal="right" vertical="center" wrapText="1"/>
    </xf>
    <xf numFmtId="3" fontId="21" fillId="0" borderId="7" xfId="2" applyNumberFormat="1" applyFont="1" applyBorder="1" applyAlignment="1">
      <alignment horizontal="right" vertical="center" wrapText="1"/>
    </xf>
    <xf numFmtId="3" fontId="21" fillId="0" borderId="52" xfId="2" applyNumberFormat="1" applyFont="1" applyBorder="1" applyAlignment="1">
      <alignment horizontal="right" vertical="center" wrapText="1"/>
    </xf>
    <xf numFmtId="3" fontId="25" fillId="6" borderId="45" xfId="2" applyNumberFormat="1" applyFont="1" applyFill="1" applyBorder="1" applyAlignment="1">
      <alignment horizontal="right" vertical="center" wrapText="1"/>
    </xf>
    <xf numFmtId="3" fontId="25" fillId="6" borderId="15" xfId="2" applyNumberFormat="1" applyFont="1" applyFill="1" applyBorder="1" applyAlignment="1">
      <alignment horizontal="right" vertical="center" wrapText="1"/>
    </xf>
    <xf numFmtId="3" fontId="25" fillId="6" borderId="46" xfId="2" applyNumberFormat="1" applyFont="1" applyFill="1" applyBorder="1" applyAlignment="1">
      <alignment horizontal="right" vertical="center" wrapText="1"/>
    </xf>
    <xf numFmtId="3" fontId="25" fillId="6" borderId="7" xfId="2" applyNumberFormat="1" applyFont="1" applyFill="1" applyBorder="1" applyAlignment="1">
      <alignment horizontal="right" vertical="center" wrapText="1"/>
    </xf>
    <xf numFmtId="3" fontId="25" fillId="6" borderId="8" xfId="2" applyNumberFormat="1" applyFont="1" applyFill="1" applyBorder="1" applyAlignment="1">
      <alignment horizontal="right" vertical="center" wrapText="1"/>
    </xf>
    <xf numFmtId="3" fontId="20" fillId="6" borderId="29" xfId="2" applyNumberFormat="1" applyFont="1" applyFill="1" applyBorder="1" applyAlignment="1">
      <alignment horizontal="right" vertical="center"/>
    </xf>
    <xf numFmtId="3" fontId="20" fillId="6" borderId="6" xfId="2" applyNumberFormat="1" applyFont="1" applyFill="1" applyBorder="1" applyAlignment="1">
      <alignment horizontal="right" vertical="center"/>
    </xf>
    <xf numFmtId="3" fontId="20" fillId="6" borderId="7" xfId="2" applyNumberFormat="1" applyFont="1" applyFill="1" applyBorder="1" applyAlignment="1">
      <alignment horizontal="right" vertical="center"/>
    </xf>
    <xf numFmtId="3" fontId="20" fillId="6" borderId="26" xfId="2" applyNumberFormat="1" applyFont="1" applyFill="1" applyBorder="1" applyAlignment="1">
      <alignment horizontal="right" vertical="center"/>
    </xf>
    <xf numFmtId="3" fontId="20" fillId="6" borderId="52" xfId="2" applyNumberFormat="1" applyFont="1" applyFill="1" applyBorder="1" applyAlignment="1">
      <alignment horizontal="right" vertical="center"/>
    </xf>
    <xf numFmtId="3" fontId="25" fillId="2" borderId="26" xfId="2" applyNumberFormat="1" applyFont="1" applyFill="1" applyBorder="1" applyAlignment="1">
      <alignment horizontal="right" vertical="center" wrapText="1"/>
    </xf>
    <xf numFmtId="3" fontId="25" fillId="2" borderId="48" xfId="2" applyNumberFormat="1" applyFont="1" applyFill="1" applyBorder="1" applyAlignment="1">
      <alignment horizontal="right" vertical="center" wrapText="1"/>
    </xf>
    <xf numFmtId="3" fontId="25" fillId="2" borderId="23" xfId="2" applyNumberFormat="1" applyFont="1" applyFill="1" applyBorder="1" applyAlignment="1">
      <alignment horizontal="right" vertical="center" wrapText="1"/>
    </xf>
    <xf numFmtId="3" fontId="25" fillId="2" borderId="29" xfId="2" applyNumberFormat="1" applyFont="1" applyFill="1" applyBorder="1" applyAlignment="1">
      <alignment horizontal="right" vertical="center" wrapText="1"/>
    </xf>
    <xf numFmtId="3" fontId="25" fillId="2" borderId="7" xfId="2" applyNumberFormat="1" applyFont="1" applyFill="1" applyBorder="1" applyAlignment="1">
      <alignment horizontal="right" vertical="center" wrapText="1"/>
    </xf>
    <xf numFmtId="3" fontId="24" fillId="2" borderId="15" xfId="2" applyNumberFormat="1" applyFont="1" applyFill="1" applyBorder="1" applyAlignment="1">
      <alignment horizontal="right" vertical="center"/>
    </xf>
    <xf numFmtId="3" fontId="25" fillId="2" borderId="8" xfId="2" applyNumberFormat="1" applyFont="1" applyFill="1" applyBorder="1" applyAlignment="1">
      <alignment horizontal="right" vertical="center" wrapText="1"/>
    </xf>
    <xf numFmtId="3" fontId="25" fillId="2" borderId="45" xfId="2" applyNumberFormat="1" applyFont="1" applyFill="1" applyBorder="1" applyAlignment="1">
      <alignment horizontal="right" vertical="center" wrapText="1"/>
    </xf>
    <xf numFmtId="3" fontId="25" fillId="2" borderId="15" xfId="2" applyNumberFormat="1" applyFont="1" applyFill="1" applyBorder="1" applyAlignment="1">
      <alignment horizontal="right" vertical="center" wrapText="1"/>
    </xf>
    <xf numFmtId="3" fontId="25" fillId="2" borderId="46" xfId="2" applyNumberFormat="1" applyFont="1" applyFill="1" applyBorder="1" applyAlignment="1">
      <alignment horizontal="right" vertical="center" wrapText="1"/>
    </xf>
    <xf numFmtId="3" fontId="25" fillId="6" borderId="12" xfId="2" applyNumberFormat="1" applyFont="1" applyFill="1" applyBorder="1" applyAlignment="1">
      <alignment horizontal="right" vertical="center" wrapText="1"/>
    </xf>
    <xf numFmtId="3" fontId="25" fillId="6" borderId="11" xfId="2" applyNumberFormat="1" applyFont="1" applyFill="1" applyBorder="1" applyAlignment="1">
      <alignment horizontal="right" vertical="center" wrapText="1"/>
    </xf>
    <xf numFmtId="3" fontId="25" fillId="0" borderId="22" xfId="2" applyNumberFormat="1" applyFont="1" applyBorder="1" applyAlignment="1">
      <alignment horizontal="right" vertical="center" wrapText="1"/>
    </xf>
    <xf numFmtId="3" fontId="20" fillId="4" borderId="53" xfId="2" applyNumberFormat="1" applyFont="1" applyFill="1" applyBorder="1" applyAlignment="1">
      <alignment horizontal="right" vertical="center"/>
    </xf>
    <xf numFmtId="2" fontId="21" fillId="0" borderId="21" xfId="2" applyNumberFormat="1" applyFont="1" applyBorder="1" applyAlignment="1">
      <alignment vertical="center"/>
    </xf>
    <xf numFmtId="2" fontId="21" fillId="0" borderId="23" xfId="2" applyNumberFormat="1" applyFont="1" applyBorder="1" applyAlignment="1">
      <alignment vertical="center"/>
    </xf>
    <xf numFmtId="3" fontId="24" fillId="2" borderId="18" xfId="2" applyNumberFormat="1" applyFont="1" applyFill="1" applyBorder="1" applyAlignment="1">
      <alignment horizontal="right" vertical="center"/>
    </xf>
    <xf numFmtId="3" fontId="24" fillId="0" borderId="17" xfId="2" applyNumberFormat="1" applyFont="1" applyBorder="1" applyAlignment="1">
      <alignment horizontal="right" vertical="center"/>
    </xf>
    <xf numFmtId="3" fontId="25" fillId="0" borderId="18" xfId="2" applyNumberFormat="1" applyFont="1" applyBorder="1" applyAlignment="1">
      <alignment horizontal="right" vertical="center"/>
    </xf>
    <xf numFmtId="3" fontId="25" fillId="0" borderId="45" xfId="2" applyNumberFormat="1" applyFont="1" applyBorder="1" applyAlignment="1">
      <alignment horizontal="right" vertical="center" wrapText="1"/>
    </xf>
    <xf numFmtId="3" fontId="24" fillId="4" borderId="55" xfId="2" applyNumberFormat="1" applyFont="1" applyFill="1" applyBorder="1" applyAlignment="1">
      <alignment horizontal="right" vertical="center"/>
    </xf>
    <xf numFmtId="3" fontId="24" fillId="4" borderId="57" xfId="2" applyNumberFormat="1" applyFont="1" applyFill="1" applyBorder="1" applyAlignment="1">
      <alignment horizontal="right" vertical="center"/>
    </xf>
    <xf numFmtId="3" fontId="24" fillId="4" borderId="56" xfId="2" applyNumberFormat="1" applyFont="1" applyFill="1" applyBorder="1" applyAlignment="1">
      <alignment horizontal="right" vertical="center"/>
    </xf>
    <xf numFmtId="3" fontId="24" fillId="4" borderId="58" xfId="2" applyNumberFormat="1" applyFont="1" applyFill="1" applyBorder="1" applyAlignment="1">
      <alignment horizontal="right" vertical="center"/>
    </xf>
    <xf numFmtId="3" fontId="24" fillId="4" borderId="59" xfId="2" applyNumberFormat="1" applyFont="1" applyFill="1" applyBorder="1" applyAlignment="1">
      <alignment horizontal="right" vertical="center"/>
    </xf>
    <xf numFmtId="3" fontId="24" fillId="4" borderId="60" xfId="2" applyNumberFormat="1" applyFont="1" applyFill="1" applyBorder="1" applyAlignment="1">
      <alignment horizontal="right" vertical="center"/>
    </xf>
    <xf numFmtId="0" fontId="21" fillId="0" borderId="21" xfId="2" applyFont="1" applyBorder="1" applyAlignment="1">
      <alignment horizontal="left" vertical="center"/>
    </xf>
    <xf numFmtId="0" fontId="21" fillId="0" borderId="26" xfId="2" applyFont="1" applyBorder="1" applyAlignment="1">
      <alignment horizontal="left" vertical="center"/>
    </xf>
    <xf numFmtId="0" fontId="21" fillId="0" borderId="33" xfId="2" applyFont="1" applyBorder="1" applyAlignment="1">
      <alignment horizontal="left" vertical="center"/>
    </xf>
    <xf numFmtId="0" fontId="17" fillId="2" borderId="61" xfId="2" applyFont="1" applyFill="1" applyBorder="1" applyAlignment="1">
      <alignment horizontal="center" vertical="center"/>
    </xf>
    <xf numFmtId="0" fontId="8" fillId="2" borderId="62" xfId="2" applyFont="1" applyFill="1" applyBorder="1" applyAlignment="1">
      <alignment horizontal="center" vertical="center"/>
    </xf>
    <xf numFmtId="0" fontId="8" fillId="2" borderId="63" xfId="2" applyFont="1" applyFill="1" applyBorder="1" applyAlignment="1">
      <alignment horizontal="center" vertical="center"/>
    </xf>
    <xf numFmtId="0" fontId="18" fillId="0" borderId="62" xfId="2" applyFont="1" applyBorder="1" applyAlignment="1">
      <alignment horizontal="center" vertical="center"/>
    </xf>
    <xf numFmtId="0" fontId="2" fillId="0" borderId="0" xfId="4" applyAlignment="1">
      <alignment vertical="center"/>
    </xf>
    <xf numFmtId="3" fontId="21" fillId="7" borderId="55" xfId="2" applyNumberFormat="1" applyFont="1" applyFill="1" applyBorder="1" applyAlignment="1">
      <alignment horizontal="right" vertical="center"/>
    </xf>
    <xf numFmtId="3" fontId="21" fillId="7" borderId="57" xfId="2" applyNumberFormat="1" applyFont="1" applyFill="1" applyBorder="1" applyAlignment="1">
      <alignment horizontal="right" vertical="center"/>
    </xf>
    <xf numFmtId="3" fontId="21" fillId="7" borderId="56" xfId="2" applyNumberFormat="1" applyFont="1" applyFill="1" applyBorder="1" applyAlignment="1">
      <alignment horizontal="right" vertical="center"/>
    </xf>
    <xf numFmtId="3" fontId="21" fillId="7" borderId="59" xfId="2" applyNumberFormat="1" applyFont="1" applyFill="1" applyBorder="1" applyAlignment="1">
      <alignment horizontal="right" vertical="center"/>
    </xf>
    <xf numFmtId="3" fontId="21" fillId="7" borderId="79" xfId="2" applyNumberFormat="1" applyFont="1" applyFill="1" applyBorder="1" applyAlignment="1">
      <alignment horizontal="right" vertical="center"/>
    </xf>
    <xf numFmtId="3" fontId="21" fillId="7" borderId="58" xfId="2" applyNumberFormat="1" applyFont="1" applyFill="1" applyBorder="1" applyAlignment="1">
      <alignment horizontal="right" vertical="center"/>
    </xf>
    <xf numFmtId="3" fontId="21" fillId="7" borderId="60" xfId="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6" fillId="0" borderId="0" xfId="2" applyFont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36" fillId="0" borderId="6" xfId="6" applyFont="1" applyBorder="1" applyAlignment="1">
      <alignment horizontal="center" vertical="center" wrapText="1"/>
    </xf>
    <xf numFmtId="0" fontId="36" fillId="0" borderId="6" xfId="7" applyFont="1" applyBorder="1" applyAlignment="1">
      <alignment vertical="center" wrapText="1"/>
    </xf>
    <xf numFmtId="10" fontId="35" fillId="0" borderId="6" xfId="5" applyNumberFormat="1" applyFont="1" applyFill="1" applyBorder="1" applyAlignment="1">
      <alignment horizontal="right" vertical="center"/>
    </xf>
    <xf numFmtId="10" fontId="35" fillId="2" borderId="6" xfId="5" applyNumberFormat="1" applyFont="1" applyFill="1" applyBorder="1" applyAlignment="1">
      <alignment horizontal="right" vertical="center"/>
    </xf>
    <xf numFmtId="10" fontId="35" fillId="0" borderId="6" xfId="5" applyNumberFormat="1" applyFont="1" applyBorder="1" applyAlignment="1">
      <alignment vertical="center"/>
    </xf>
    <xf numFmtId="10" fontId="35" fillId="0" borderId="6" xfId="5" applyNumberFormat="1" applyFont="1" applyBorder="1" applyAlignment="1">
      <alignment horizontal="right" vertical="center"/>
    </xf>
    <xf numFmtId="3" fontId="36" fillId="0" borderId="6" xfId="7" applyNumberFormat="1" applyFont="1" applyBorder="1" applyAlignment="1">
      <alignment vertical="center" wrapText="1"/>
    </xf>
    <xf numFmtId="10" fontId="35" fillId="0" borderId="6" xfId="6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/>
    <xf numFmtId="0" fontId="4" fillId="0" borderId="8" xfId="0" applyFont="1" applyBorder="1"/>
    <xf numFmtId="10" fontId="35" fillId="0" borderId="6" xfId="5" applyNumberFormat="1" applyFont="1" applyBorder="1"/>
    <xf numFmtId="0" fontId="4" fillId="0" borderId="6" xfId="0" applyFont="1" applyBorder="1" applyAlignment="1">
      <alignment horizontal="right" vertical="center"/>
    </xf>
    <xf numFmtId="0" fontId="35" fillId="0" borderId="6" xfId="0" applyFont="1" applyBorder="1" applyAlignment="1">
      <alignment horizontal="center" vertical="center"/>
    </xf>
    <xf numFmtId="10" fontId="35" fillId="0" borderId="6" xfId="0" applyNumberFormat="1" applyFont="1" applyBorder="1"/>
    <xf numFmtId="0" fontId="35" fillId="0" borderId="7" xfId="0" applyFont="1" applyBorder="1" applyAlignment="1">
      <alignment horizontal="center"/>
    </xf>
    <xf numFmtId="0" fontId="3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5" fillId="0" borderId="10" xfId="0" applyFont="1" applyBorder="1"/>
    <xf numFmtId="0" fontId="35" fillId="0" borderId="8" xfId="0" applyFont="1" applyBorder="1"/>
    <xf numFmtId="10" fontId="35" fillId="0" borderId="14" xfId="5" applyNumberFormat="1" applyFont="1" applyBorder="1" applyAlignment="1">
      <alignment horizontal="right" vertical="center"/>
    </xf>
    <xf numFmtId="10" fontId="35" fillId="0" borderId="0" xfId="5" applyNumberFormat="1" applyFont="1" applyBorder="1" applyAlignment="1">
      <alignment horizontal="right" vertical="center"/>
    </xf>
    <xf numFmtId="0" fontId="35" fillId="0" borderId="6" xfId="0" applyFont="1" applyBorder="1" applyAlignment="1">
      <alignment horizontal="center"/>
    </xf>
    <xf numFmtId="10" fontId="35" fillId="0" borderId="14" xfId="5" applyNumberFormat="1" applyFont="1" applyFill="1" applyBorder="1" applyAlignment="1">
      <alignment horizontal="right" vertical="center"/>
    </xf>
    <xf numFmtId="10" fontId="35" fillId="0" borderId="0" xfId="5" applyNumberFormat="1" applyFont="1" applyFill="1" applyBorder="1" applyAlignment="1">
      <alignment horizontal="right" vertical="center"/>
    </xf>
    <xf numFmtId="10" fontId="38" fillId="2" borderId="6" xfId="0" applyNumberFormat="1" applyFont="1" applyFill="1" applyBorder="1"/>
    <xf numFmtId="10" fontId="38" fillId="2" borderId="6" xfId="0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10" fontId="35" fillId="0" borderId="0" xfId="0" applyNumberFormat="1" applyFont="1"/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36" fillId="0" borderId="6" xfId="0" applyNumberFormat="1" applyFont="1" applyBorder="1" applyAlignment="1">
      <alignment vertical="center"/>
    </xf>
    <xf numFmtId="3" fontId="38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" fontId="38" fillId="0" borderId="0" xfId="0" applyNumberFormat="1" applyFont="1" applyAlignment="1">
      <alignment vertical="center"/>
    </xf>
    <xf numFmtId="0" fontId="28" fillId="0" borderId="6" xfId="2" applyFont="1" applyBorder="1" applyAlignment="1">
      <alignment horizontal="center"/>
    </xf>
    <xf numFmtId="0" fontId="28" fillId="0" borderId="7" xfId="2" applyFont="1" applyBorder="1" applyAlignment="1">
      <alignment horizontal="center"/>
    </xf>
    <xf numFmtId="0" fontId="28" fillId="0" borderId="10" xfId="2" applyFont="1" applyBorder="1" applyAlignment="1">
      <alignment horizontal="center"/>
    </xf>
    <xf numFmtId="0" fontId="28" fillId="0" borderId="8" xfId="2" applyFont="1" applyBorder="1" applyAlignment="1">
      <alignment horizontal="center"/>
    </xf>
    <xf numFmtId="0" fontId="29" fillId="0" borderId="6" xfId="2" applyFont="1" applyBorder="1" applyAlignment="1">
      <alignment horizontal="center" vertical="center"/>
    </xf>
    <xf numFmtId="0" fontId="26" fillId="5" borderId="75" xfId="2" applyFont="1" applyFill="1" applyBorder="1" applyAlignment="1">
      <alignment horizontal="center" vertical="center"/>
    </xf>
    <xf numFmtId="0" fontId="26" fillId="5" borderId="0" xfId="2" applyFont="1" applyFill="1" applyBorder="1" applyAlignment="1">
      <alignment horizontal="center" vertical="center"/>
    </xf>
    <xf numFmtId="0" fontId="26" fillId="5" borderId="77" xfId="2" applyFont="1" applyFill="1" applyBorder="1" applyAlignment="1">
      <alignment horizontal="center" vertical="center"/>
    </xf>
    <xf numFmtId="0" fontId="26" fillId="5" borderId="78" xfId="2" applyFont="1" applyFill="1" applyBorder="1" applyAlignment="1">
      <alignment horizontal="center" vertical="center"/>
    </xf>
    <xf numFmtId="0" fontId="21" fillId="0" borderId="33" xfId="2" applyFont="1" applyBorder="1" applyAlignment="1">
      <alignment horizontal="left" vertical="center"/>
    </xf>
    <xf numFmtId="0" fontId="21" fillId="0" borderId="20" xfId="2" applyFont="1" applyBorder="1" applyAlignment="1">
      <alignment horizontal="left" vertical="center"/>
    </xf>
    <xf numFmtId="0" fontId="21" fillId="0" borderId="29" xfId="2" applyFont="1" applyBorder="1" applyAlignment="1">
      <alignment vertical="center"/>
    </xf>
    <xf numFmtId="0" fontId="21" fillId="0" borderId="7" xfId="2" applyFont="1" applyBorder="1" applyAlignment="1">
      <alignment vertical="center"/>
    </xf>
    <xf numFmtId="0" fontId="21" fillId="0" borderId="29" xfId="2" applyFont="1" applyBorder="1" applyAlignment="1">
      <alignment horizontal="left" vertical="center"/>
    </xf>
    <xf numFmtId="0" fontId="21" fillId="0" borderId="7" xfId="2" applyFont="1" applyBorder="1" applyAlignment="1">
      <alignment horizontal="left" vertical="center"/>
    </xf>
    <xf numFmtId="0" fontId="21" fillId="7" borderId="55" xfId="2" applyFont="1" applyFill="1" applyBorder="1" applyAlignment="1">
      <alignment vertical="center"/>
    </xf>
    <xf numFmtId="0" fontId="21" fillId="7" borderId="58" xfId="2" applyFont="1" applyFill="1" applyBorder="1" applyAlignment="1">
      <alignment vertical="center"/>
    </xf>
    <xf numFmtId="0" fontId="21" fillId="7" borderId="30" xfId="2" applyFont="1" applyFill="1" applyBorder="1" applyAlignment="1">
      <alignment vertical="center"/>
    </xf>
    <xf numFmtId="0" fontId="21" fillId="7" borderId="44" xfId="2" applyFont="1" applyFill="1" applyBorder="1" applyAlignment="1">
      <alignment vertical="center"/>
    </xf>
    <xf numFmtId="0" fontId="26" fillId="5" borderId="76" xfId="2" applyFont="1" applyFill="1" applyBorder="1" applyAlignment="1">
      <alignment horizontal="center" vertical="center"/>
    </xf>
    <xf numFmtId="0" fontId="26" fillId="5" borderId="1" xfId="2" applyFont="1" applyFill="1" applyBorder="1" applyAlignment="1">
      <alignment horizontal="center" vertical="center"/>
    </xf>
    <xf numFmtId="0" fontId="26" fillId="5" borderId="74" xfId="2" applyFont="1" applyFill="1" applyBorder="1" applyAlignment="1">
      <alignment horizontal="center" vertical="center"/>
    </xf>
    <xf numFmtId="0" fontId="26" fillId="5" borderId="28" xfId="2" applyFont="1" applyFill="1" applyBorder="1" applyAlignment="1">
      <alignment horizontal="center" vertical="center"/>
    </xf>
    <xf numFmtId="0" fontId="26" fillId="5" borderId="3" xfId="2" applyFont="1" applyFill="1" applyBorder="1" applyAlignment="1">
      <alignment horizontal="center" vertical="center"/>
    </xf>
    <xf numFmtId="0" fontId="26" fillId="5" borderId="38" xfId="2" applyFont="1" applyFill="1" applyBorder="1" applyAlignment="1">
      <alignment horizontal="center" vertical="center"/>
    </xf>
    <xf numFmtId="0" fontId="26" fillId="5" borderId="5" xfId="2" applyFont="1" applyFill="1" applyBorder="1" applyAlignment="1">
      <alignment horizontal="center" vertical="center"/>
    </xf>
    <xf numFmtId="0" fontId="21" fillId="2" borderId="50" xfId="2" applyFont="1" applyFill="1" applyBorder="1" applyAlignment="1">
      <alignment horizontal="center" vertical="center"/>
    </xf>
    <xf numFmtId="0" fontId="21" fillId="2" borderId="51" xfId="2" applyFont="1" applyFill="1" applyBorder="1" applyAlignment="1">
      <alignment horizontal="center" vertical="center"/>
    </xf>
    <xf numFmtId="2" fontId="21" fillId="2" borderId="2" xfId="2" applyNumberFormat="1" applyFont="1" applyFill="1" applyBorder="1" applyAlignment="1">
      <alignment horizontal="center" vertical="center" wrapText="1"/>
    </xf>
    <xf numFmtId="2" fontId="21" fillId="2" borderId="42" xfId="2" applyNumberFormat="1" applyFont="1" applyFill="1" applyBorder="1" applyAlignment="1">
      <alignment horizontal="center" vertical="center" wrapText="1"/>
    </xf>
    <xf numFmtId="2" fontId="21" fillId="2" borderId="54" xfId="2" applyNumberFormat="1" applyFont="1" applyFill="1" applyBorder="1" applyAlignment="1">
      <alignment horizontal="center" vertical="center" wrapText="1"/>
    </xf>
    <xf numFmtId="2" fontId="22" fillId="2" borderId="2" xfId="2" applyNumberFormat="1" applyFont="1" applyFill="1" applyBorder="1" applyAlignment="1">
      <alignment horizontal="center" vertical="center" wrapText="1"/>
    </xf>
    <xf numFmtId="2" fontId="22" fillId="2" borderId="42" xfId="2" applyNumberFormat="1" applyFont="1" applyFill="1" applyBorder="1" applyAlignment="1">
      <alignment horizontal="center" vertical="center" wrapText="1"/>
    </xf>
    <xf numFmtId="2" fontId="22" fillId="2" borderId="54" xfId="2" applyNumberFormat="1" applyFont="1" applyFill="1" applyBorder="1" applyAlignment="1">
      <alignment horizontal="center" vertical="center" wrapText="1"/>
    </xf>
    <xf numFmtId="2" fontId="21" fillId="0" borderId="34" xfId="2" applyNumberFormat="1" applyFont="1" applyBorder="1" applyAlignment="1">
      <alignment horizontal="center" vertical="center"/>
    </xf>
    <xf numFmtId="2" fontId="21" fillId="0" borderId="48" xfId="2" applyNumberFormat="1" applyFont="1" applyBorder="1" applyAlignment="1">
      <alignment horizontal="center" vertical="center"/>
    </xf>
    <xf numFmtId="2" fontId="20" fillId="4" borderId="55" xfId="2" applyNumberFormat="1" applyFont="1" applyFill="1" applyBorder="1" applyAlignment="1">
      <alignment horizontal="center" vertical="center"/>
    </xf>
    <xf numFmtId="2" fontId="20" fillId="4" borderId="56" xfId="2" applyNumberFormat="1" applyFont="1" applyFill="1" applyBorder="1" applyAlignment="1">
      <alignment horizontal="center" vertical="center"/>
    </xf>
    <xf numFmtId="0" fontId="21" fillId="2" borderId="73" xfId="2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 wrapText="1"/>
    </xf>
    <xf numFmtId="0" fontId="21" fillId="2" borderId="42" xfId="2" applyFont="1" applyFill="1" applyBorder="1" applyAlignment="1">
      <alignment horizontal="center" vertical="center" wrapText="1"/>
    </xf>
    <xf numFmtId="0" fontId="21" fillId="2" borderId="4" xfId="2" applyFont="1" applyFill="1" applyBorder="1" applyAlignment="1">
      <alignment horizontal="center" vertical="center" wrapText="1"/>
    </xf>
    <xf numFmtId="0" fontId="31" fillId="0" borderId="2" xfId="2" applyFont="1" applyBorder="1" applyAlignment="1">
      <alignment horizontal="center" vertical="center" wrapText="1"/>
    </xf>
    <xf numFmtId="0" fontId="31" fillId="0" borderId="42" xfId="2" applyFont="1" applyBorder="1" applyAlignment="1">
      <alignment horizontal="center" vertical="center" wrapText="1"/>
    </xf>
    <xf numFmtId="0" fontId="31" fillId="0" borderId="4" xfId="2" applyFont="1" applyBorder="1" applyAlignment="1">
      <alignment horizontal="center" vertical="center" wrapText="1"/>
    </xf>
    <xf numFmtId="0" fontId="21" fillId="0" borderId="34" xfId="2" applyFont="1" applyBorder="1" applyAlignment="1">
      <alignment horizontal="left" vertical="center"/>
    </xf>
    <xf numFmtId="0" fontId="21" fillId="0" borderId="48" xfId="2" applyFont="1" applyBorder="1" applyAlignment="1">
      <alignment horizontal="left" vertical="center"/>
    </xf>
    <xf numFmtId="0" fontId="20" fillId="4" borderId="30" xfId="2" applyFont="1" applyFill="1" applyBorder="1" applyAlignment="1">
      <alignment horizontal="center" vertical="center"/>
    </xf>
    <xf numFmtId="0" fontId="20" fillId="4" borderId="27" xfId="2" applyFont="1" applyFill="1" applyBorder="1" applyAlignment="1">
      <alignment horizontal="center" vertical="center"/>
    </xf>
    <xf numFmtId="0" fontId="21" fillId="0" borderId="2" xfId="2" applyFont="1" applyBorder="1" applyAlignment="1">
      <alignment horizontal="center" vertical="center" wrapText="1"/>
    </xf>
    <xf numFmtId="0" fontId="21" fillId="0" borderId="42" xfId="2" applyFont="1" applyBorder="1" applyAlignment="1">
      <alignment horizontal="center" vertical="center" wrapText="1"/>
    </xf>
    <xf numFmtId="0" fontId="20" fillId="4" borderId="41" xfId="2" applyFont="1" applyFill="1" applyBorder="1" applyAlignment="1">
      <alignment horizontal="center" vertical="center"/>
    </xf>
    <xf numFmtId="0" fontId="20" fillId="4" borderId="32" xfId="2" applyFont="1" applyFill="1" applyBorder="1" applyAlignment="1">
      <alignment horizontal="center" vertical="center"/>
    </xf>
    <xf numFmtId="0" fontId="21" fillId="0" borderId="33" xfId="2" applyFont="1" applyBorder="1" applyAlignment="1">
      <alignment horizontal="center" vertical="center"/>
    </xf>
    <xf numFmtId="0" fontId="21" fillId="0" borderId="19" xfId="2" applyFont="1" applyBorder="1" applyAlignment="1">
      <alignment horizontal="center" vertical="center"/>
    </xf>
    <xf numFmtId="0" fontId="21" fillId="0" borderId="21" xfId="2" applyFont="1" applyBorder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0" fontId="21" fillId="0" borderId="17" xfId="2" applyFont="1" applyBorder="1" applyAlignment="1">
      <alignment horizontal="center" vertical="center"/>
    </xf>
    <xf numFmtId="0" fontId="21" fillId="0" borderId="39" xfId="2" applyFont="1" applyBorder="1" applyAlignment="1">
      <alignment horizontal="center" vertical="center"/>
    </xf>
    <xf numFmtId="0" fontId="20" fillId="2" borderId="33" xfId="2" applyFont="1" applyFill="1" applyBorder="1" applyAlignment="1">
      <alignment horizontal="center" vertical="center"/>
    </xf>
    <xf numFmtId="0" fontId="20" fillId="2" borderId="19" xfId="2" applyFont="1" applyFill="1" applyBorder="1" applyAlignment="1">
      <alignment horizontal="center" vertical="center"/>
    </xf>
    <xf numFmtId="0" fontId="20" fillId="2" borderId="2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42" xfId="2" applyFont="1" applyFill="1" applyBorder="1" applyAlignment="1">
      <alignment horizontal="center" vertical="center" wrapText="1"/>
    </xf>
    <xf numFmtId="0" fontId="32" fillId="2" borderId="2" xfId="2" applyFont="1" applyFill="1" applyBorder="1" applyAlignment="1">
      <alignment horizontal="center" vertical="center" wrapText="1"/>
    </xf>
    <xf numFmtId="0" fontId="32" fillId="2" borderId="42" xfId="2" applyFont="1" applyFill="1" applyBorder="1" applyAlignment="1">
      <alignment horizontal="center" vertical="center" wrapText="1"/>
    </xf>
    <xf numFmtId="0" fontId="21" fillId="6" borderId="22" xfId="2" applyFont="1" applyFill="1" applyBorder="1" applyAlignment="1">
      <alignment horizontal="center" vertical="center"/>
    </xf>
    <xf numFmtId="0" fontId="21" fillId="6" borderId="52" xfId="2" applyFont="1" applyFill="1" applyBorder="1" applyAlignment="1">
      <alignment horizontal="center" vertical="center"/>
    </xf>
    <xf numFmtId="0" fontId="21" fillId="0" borderId="41" xfId="2" applyFont="1" applyBorder="1" applyAlignment="1">
      <alignment horizontal="left" vertical="center"/>
    </xf>
    <xf numFmtId="0" fontId="21" fillId="0" borderId="22" xfId="2" applyFont="1" applyBorder="1" applyAlignment="1">
      <alignment horizontal="center" vertical="center"/>
    </xf>
    <xf numFmtId="0" fontId="21" fillId="0" borderId="52" xfId="2" applyFont="1" applyBorder="1" applyAlignment="1">
      <alignment horizontal="center" vertical="center"/>
    </xf>
    <xf numFmtId="0" fontId="20" fillId="4" borderId="31" xfId="2" applyFont="1" applyFill="1" applyBorder="1" applyAlignment="1">
      <alignment horizontal="center" vertical="center"/>
    </xf>
    <xf numFmtId="0" fontId="20" fillId="4" borderId="53" xfId="2" applyFont="1" applyFill="1" applyBorder="1" applyAlignment="1">
      <alignment horizontal="center" vertical="center"/>
    </xf>
    <xf numFmtId="0" fontId="20" fillId="2" borderId="72" xfId="2" applyFont="1" applyFill="1" applyBorder="1" applyAlignment="1">
      <alignment horizontal="center" vertical="center"/>
    </xf>
    <xf numFmtId="0" fontId="20" fillId="2" borderId="50" xfId="2" applyFont="1" applyFill="1" applyBorder="1" applyAlignment="1">
      <alignment horizontal="center" vertical="center"/>
    </xf>
    <xf numFmtId="0" fontId="21" fillId="2" borderId="36" xfId="2" applyFont="1" applyFill="1" applyBorder="1" applyAlignment="1">
      <alignment horizontal="center" vertical="center" wrapText="1"/>
    </xf>
    <xf numFmtId="0" fontId="21" fillId="2" borderId="40" xfId="2" applyFont="1" applyFill="1" applyBorder="1" applyAlignment="1">
      <alignment horizontal="center" vertical="center" wrapText="1"/>
    </xf>
    <xf numFmtId="0" fontId="21" fillId="0" borderId="37" xfId="2" applyFont="1" applyBorder="1" applyAlignment="1">
      <alignment horizontal="center" vertical="center" wrapText="1"/>
    </xf>
    <xf numFmtId="0" fontId="21" fillId="0" borderId="38" xfId="2" applyFont="1" applyBorder="1" applyAlignment="1">
      <alignment horizontal="center" vertical="center" wrapText="1"/>
    </xf>
    <xf numFmtId="0" fontId="18" fillId="0" borderId="64" xfId="2" applyFont="1" applyBorder="1" applyAlignment="1">
      <alignment horizontal="center" vertical="center"/>
    </xf>
    <xf numFmtId="0" fontId="18" fillId="0" borderId="69" xfId="2" applyFont="1" applyBorder="1" applyAlignment="1">
      <alignment horizontal="center" vertical="center"/>
    </xf>
    <xf numFmtId="0" fontId="18" fillId="0" borderId="65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8" fillId="0" borderId="66" xfId="2" applyFont="1" applyBorder="1" applyAlignment="1">
      <alignment horizontal="center" vertical="center"/>
    </xf>
    <xf numFmtId="0" fontId="18" fillId="0" borderId="67" xfId="2" applyFont="1" applyBorder="1" applyAlignment="1">
      <alignment horizontal="center" vertical="center"/>
    </xf>
    <xf numFmtId="0" fontId="18" fillId="0" borderId="68" xfId="2" applyFont="1" applyBorder="1" applyAlignment="1">
      <alignment horizontal="center" vertical="center"/>
    </xf>
    <xf numFmtId="0" fontId="19" fillId="0" borderId="66" xfId="2" applyFont="1" applyBorder="1" applyAlignment="1">
      <alignment horizontal="center" vertical="center"/>
    </xf>
    <xf numFmtId="0" fontId="19" fillId="0" borderId="67" xfId="2" applyFont="1" applyBorder="1" applyAlignment="1">
      <alignment horizontal="center" vertical="center"/>
    </xf>
    <xf numFmtId="0" fontId="19" fillId="0" borderId="68" xfId="2" applyFont="1" applyBorder="1" applyAlignment="1">
      <alignment horizontal="center" vertical="center"/>
    </xf>
    <xf numFmtId="0" fontId="18" fillId="0" borderId="63" xfId="2" applyFont="1" applyBorder="1" applyAlignment="1">
      <alignment horizontal="center" vertical="center"/>
    </xf>
    <xf numFmtId="0" fontId="18" fillId="0" borderId="70" xfId="2" applyFont="1" applyBorder="1" applyAlignment="1">
      <alignment horizontal="center" vertical="center"/>
    </xf>
    <xf numFmtId="0" fontId="18" fillId="0" borderId="71" xfId="2" applyFont="1" applyBorder="1" applyAlignment="1">
      <alignment horizontal="center" vertical="center"/>
    </xf>
    <xf numFmtId="0" fontId="18" fillId="2" borderId="63" xfId="2" applyFont="1" applyFill="1" applyBorder="1" applyAlignment="1">
      <alignment horizontal="center" vertical="center"/>
    </xf>
    <xf numFmtId="0" fontId="18" fillId="2" borderId="70" xfId="2" applyFont="1" applyFill="1" applyBorder="1" applyAlignment="1">
      <alignment horizontal="center" vertical="center"/>
    </xf>
    <xf numFmtId="0" fontId="18" fillId="2" borderId="71" xfId="2" applyFont="1" applyFill="1" applyBorder="1" applyAlignment="1">
      <alignment horizontal="center" vertical="center"/>
    </xf>
    <xf numFmtId="0" fontId="18" fillId="2" borderId="64" xfId="2" applyFont="1" applyFill="1" applyBorder="1" applyAlignment="1">
      <alignment horizontal="center" vertical="center"/>
    </xf>
    <xf numFmtId="0" fontId="18" fillId="2" borderId="69" xfId="2" applyFont="1" applyFill="1" applyBorder="1" applyAlignment="1">
      <alignment horizontal="center" vertical="center"/>
    </xf>
    <xf numFmtId="0" fontId="18" fillId="2" borderId="65" xfId="2" applyFont="1" applyFill="1" applyBorder="1" applyAlignment="1">
      <alignment horizontal="center" vertical="center"/>
    </xf>
    <xf numFmtId="0" fontId="17" fillId="2" borderId="63" xfId="2" applyFont="1" applyFill="1" applyBorder="1" applyAlignment="1">
      <alignment horizontal="center" vertical="center"/>
    </xf>
    <xf numFmtId="0" fontId="17" fillId="2" borderId="70" xfId="2" applyFont="1" applyFill="1" applyBorder="1" applyAlignment="1">
      <alignment horizontal="center" vertical="center"/>
    </xf>
    <xf numFmtId="0" fontId="17" fillId="2" borderId="71" xfId="2" applyFont="1" applyFill="1" applyBorder="1" applyAlignment="1">
      <alignment horizontal="center" vertical="center"/>
    </xf>
    <xf numFmtId="0" fontId="17" fillId="2" borderId="64" xfId="2" applyFont="1" applyFill="1" applyBorder="1" applyAlignment="1">
      <alignment horizontal="center" vertical="center"/>
    </xf>
    <xf numFmtId="0" fontId="17" fillId="2" borderId="69" xfId="2" applyFont="1" applyFill="1" applyBorder="1" applyAlignment="1">
      <alignment horizontal="center" vertical="center"/>
    </xf>
    <xf numFmtId="0" fontId="17" fillId="2" borderId="65" xfId="2" applyFont="1" applyFill="1" applyBorder="1" applyAlignment="1">
      <alignment horizontal="center" vertical="center"/>
    </xf>
    <xf numFmtId="0" fontId="21" fillId="2" borderId="33" xfId="2" applyFont="1" applyFill="1" applyBorder="1" applyAlignment="1">
      <alignment horizontal="center" vertical="center"/>
    </xf>
    <xf numFmtId="0" fontId="21" fillId="2" borderId="19" xfId="2" applyFont="1" applyFill="1" applyBorder="1" applyAlignment="1">
      <alignment horizontal="center" vertical="center"/>
    </xf>
    <xf numFmtId="0" fontId="21" fillId="2" borderId="21" xfId="2" applyFont="1" applyFill="1" applyBorder="1" applyAlignment="1">
      <alignment horizontal="center" vertical="center"/>
    </xf>
    <xf numFmtId="0" fontId="36" fillId="0" borderId="13" xfId="6" applyFont="1" applyBorder="1" applyAlignment="1">
      <alignment horizontal="center" vertical="center" wrapText="1"/>
    </xf>
    <xf numFmtId="0" fontId="36" fillId="0" borderId="9" xfId="6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5" fillId="0" borderId="6" xfId="0" applyFont="1" applyBorder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0" fontId="35" fillId="0" borderId="8" xfId="0" applyFont="1" applyBorder="1" applyAlignment="1">
      <alignment horizontal="left" vertical="center"/>
    </xf>
  </cellXfs>
  <cellStyles count="8">
    <cellStyle name="Dziesiętny 3" xfId="1" xr:uid="{00000000-0005-0000-0000-000000000000}"/>
    <cellStyle name="Normalny" xfId="0" builtinId="0"/>
    <cellStyle name="Normalny 18 2 2 2 3 2 4 6 3 2 4 2 3 7 2 2 3 3 2 3 4" xfId="3" xr:uid="{A9B54219-621C-4291-8BFF-9B61387E3AA6}"/>
    <cellStyle name="Normalny 18 2 2 2 3 2 4 6 3 2 4 2 3 7 2 2 3 3 2 3 4 2" xfId="4" xr:uid="{E62B24F0-D2B8-47E9-82FE-9BA8735D1534}"/>
    <cellStyle name="Normalny 2 4" xfId="2" xr:uid="{7115F603-072F-4CEF-A11E-6BEB7CCF9010}"/>
    <cellStyle name="Normalny 5 2 2 2 2 2 2 2 2 2 2 2 3 3 3 2 2 2 2 2 2" xfId="7" xr:uid="{634F838A-AFCA-48BC-AE34-0AAC1466AAD9}"/>
    <cellStyle name="Normalny 5 3 2 2 2 2 2 2 2 2 2 3 3 3 2 2 2 2 2 2" xfId="6" xr:uid="{4E5CAB46-3782-4D54-BD7B-3F4CBAB0AE66}"/>
    <cellStyle name="Procentowy" xfId="5" builtinId="5"/>
  </cellStyles>
  <dxfs count="0"/>
  <tableStyles count="0" defaultTableStyle="TableStyleMedium2" defaultPivotStyle="PivotStyleLight16"/>
  <colors>
    <mruColors>
      <color rgb="FFCCFFFF"/>
      <color rgb="FFCC99FF"/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raport%20bestia%2014.09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Sejmik/raport%20bestia%2014.09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1AAA9-FA36-4AA2-B03A-F7524D75B88F}">
  <sheetPr>
    <tabColor rgb="FFFFFF00"/>
    <pageSetUpPr fitToPage="1"/>
  </sheetPr>
  <dimension ref="A1:BN46"/>
  <sheetViews>
    <sheetView tabSelected="1" view="pageBreakPreview" zoomScale="55" zoomScaleNormal="60" zoomScaleSheetLayoutView="55" zoomScalePageLayoutView="60" workbookViewId="0">
      <pane xSplit="8" ySplit="4" topLeftCell="Y17" activePane="bottomRight" state="frozen"/>
      <selection activeCell="BB2" sqref="BB2:BE2"/>
      <selection pane="topRight" activeCell="BB2" sqref="BB2:BE2"/>
      <selection pane="bottomLeft" activeCell="BB2" sqref="BB2:BE2"/>
      <selection pane="bottomRight" activeCell="A2" sqref="A2"/>
    </sheetView>
  </sheetViews>
  <sheetFormatPr defaultColWidth="7.75" defaultRowHeight="14.25"/>
  <cols>
    <col min="1" max="1" width="6.375" customWidth="1"/>
    <col min="2" max="2" width="16" customWidth="1"/>
    <col min="3" max="3" width="85.625" customWidth="1"/>
    <col min="4" max="4" width="22.5" customWidth="1"/>
    <col min="5" max="5" width="15.625" customWidth="1"/>
    <col min="6" max="7" width="20.5" bestFit="1" customWidth="1"/>
    <col min="8" max="8" width="19.125" customWidth="1"/>
    <col min="9" max="16" width="15.75" hidden="1" customWidth="1"/>
    <col min="17" max="17" width="25.5" hidden="1" customWidth="1"/>
    <col min="18" max="18" width="17.75" hidden="1" customWidth="1"/>
    <col min="19" max="19" width="15.75" hidden="1" customWidth="1"/>
    <col min="20" max="20" width="16.375" hidden="1" customWidth="1"/>
    <col min="21" max="21" width="18.125" hidden="1" customWidth="1"/>
    <col min="22" max="22" width="17.375" hidden="1" customWidth="1"/>
    <col min="23" max="23" width="18.125" hidden="1" customWidth="1"/>
    <col min="24" max="24" width="18.125" customWidth="1"/>
    <col min="25" max="25" width="17.625" customWidth="1"/>
    <col min="26" max="26" width="18.125" customWidth="1"/>
    <col min="27" max="27" width="19.375" customWidth="1"/>
    <col min="28" max="28" width="17.5" customWidth="1"/>
    <col min="29" max="29" width="16.75" customWidth="1"/>
    <col min="30" max="30" width="18.75" hidden="1" customWidth="1"/>
    <col min="31" max="31" width="17" hidden="1" customWidth="1"/>
    <col min="32" max="32" width="17.25" hidden="1" customWidth="1"/>
    <col min="33" max="33" width="15.375" hidden="1" customWidth="1"/>
    <col min="34" max="34" width="14.875" hidden="1" customWidth="1"/>
    <col min="35" max="36" width="15.375" hidden="1" customWidth="1"/>
    <col min="37" max="37" width="15.625" hidden="1" customWidth="1"/>
    <col min="38" max="39" width="15.375" hidden="1" customWidth="1"/>
    <col min="40" max="40" width="16.75" hidden="1" customWidth="1"/>
    <col min="41" max="42" width="15.375" hidden="1" customWidth="1"/>
    <col min="43" max="43" width="17.125" hidden="1" customWidth="1"/>
    <col min="44" max="59" width="15.375" hidden="1" customWidth="1"/>
    <col min="60" max="60" width="19.5" customWidth="1"/>
    <col min="61" max="61" width="18.125" customWidth="1"/>
    <col min="62" max="62" width="19.25" customWidth="1"/>
    <col min="63" max="63" width="18.125" bestFit="1" customWidth="1"/>
    <col min="64" max="64" width="17.375" bestFit="1" customWidth="1"/>
    <col min="65" max="65" width="18.125" bestFit="1" customWidth="1"/>
    <col min="66" max="66" width="20" customWidth="1"/>
  </cols>
  <sheetData>
    <row r="1" spans="1:66" ht="28.5" customHeight="1">
      <c r="A1" s="2"/>
      <c r="B1" s="3"/>
      <c r="C1" s="4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7"/>
      <c r="AC1" s="8"/>
      <c r="AD1" s="8"/>
      <c r="AE1" s="8"/>
      <c r="AF1" s="8"/>
      <c r="AG1" s="8"/>
      <c r="AH1" s="8"/>
      <c r="AI1" s="8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317" t="s">
        <v>58</v>
      </c>
      <c r="BL1" s="317"/>
      <c r="BM1" s="317"/>
      <c r="BN1" s="317"/>
    </row>
    <row r="2" spans="1:66" ht="57" customHeight="1" thickBot="1">
      <c r="A2" s="9" t="s">
        <v>41</v>
      </c>
      <c r="B2" s="10"/>
      <c r="C2" s="11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  <c r="AD2" s="15"/>
      <c r="AE2" s="15"/>
      <c r="AF2" s="15"/>
      <c r="AG2" s="15"/>
      <c r="AH2" s="15"/>
      <c r="AI2" s="15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318"/>
      <c r="BL2" s="318"/>
      <c r="BM2" s="318"/>
      <c r="BN2" s="318"/>
    </row>
    <row r="3" spans="1:66" s="182" customFormat="1" ht="24" customHeight="1" thickTop="1" thickBot="1">
      <c r="A3" s="178">
        <v>1</v>
      </c>
      <c r="B3" s="179">
        <v>2</v>
      </c>
      <c r="C3" s="180">
        <v>3</v>
      </c>
      <c r="D3" s="314">
        <v>4</v>
      </c>
      <c r="E3" s="316"/>
      <c r="F3" s="319">
        <v>5</v>
      </c>
      <c r="G3" s="320"/>
      <c r="H3" s="321"/>
      <c r="I3" s="314">
        <v>6</v>
      </c>
      <c r="J3" s="315"/>
      <c r="K3" s="316"/>
      <c r="L3" s="322">
        <v>6</v>
      </c>
      <c r="M3" s="323"/>
      <c r="N3" s="324"/>
      <c r="O3" s="325">
        <v>6</v>
      </c>
      <c r="P3" s="326"/>
      <c r="Q3" s="327"/>
      <c r="R3" s="325">
        <v>6</v>
      </c>
      <c r="S3" s="326"/>
      <c r="T3" s="327"/>
      <c r="U3" s="328">
        <v>6</v>
      </c>
      <c r="V3" s="329"/>
      <c r="W3" s="330"/>
      <c r="X3" s="331">
        <v>6</v>
      </c>
      <c r="Y3" s="332"/>
      <c r="Z3" s="333"/>
      <c r="AA3" s="328">
        <v>7</v>
      </c>
      <c r="AB3" s="329"/>
      <c r="AC3" s="330"/>
      <c r="AD3" s="334">
        <v>8</v>
      </c>
      <c r="AE3" s="335"/>
      <c r="AF3" s="336"/>
      <c r="AG3" s="337">
        <v>9</v>
      </c>
      <c r="AH3" s="338"/>
      <c r="AI3" s="339"/>
      <c r="AJ3" s="314">
        <v>10</v>
      </c>
      <c r="AK3" s="315"/>
      <c r="AL3" s="316"/>
      <c r="AM3" s="314">
        <v>11</v>
      </c>
      <c r="AN3" s="315"/>
      <c r="AO3" s="316"/>
      <c r="AP3" s="314">
        <v>12</v>
      </c>
      <c r="AQ3" s="315"/>
      <c r="AR3" s="316"/>
      <c r="AS3" s="314">
        <v>13</v>
      </c>
      <c r="AT3" s="315"/>
      <c r="AU3" s="316"/>
      <c r="AV3" s="314">
        <v>14</v>
      </c>
      <c r="AW3" s="315"/>
      <c r="AX3" s="316"/>
      <c r="AY3" s="314">
        <v>15</v>
      </c>
      <c r="AZ3" s="315"/>
      <c r="BA3" s="316"/>
      <c r="BB3" s="314">
        <v>16</v>
      </c>
      <c r="BC3" s="315"/>
      <c r="BD3" s="316"/>
      <c r="BE3" s="314">
        <v>17</v>
      </c>
      <c r="BF3" s="315"/>
      <c r="BG3" s="316"/>
      <c r="BH3" s="314">
        <v>8</v>
      </c>
      <c r="BI3" s="315"/>
      <c r="BJ3" s="316"/>
      <c r="BK3" s="314">
        <v>9</v>
      </c>
      <c r="BL3" s="315"/>
      <c r="BM3" s="316"/>
      <c r="BN3" s="181">
        <v>10</v>
      </c>
    </row>
    <row r="4" spans="1:66" ht="28.5" customHeight="1" thickBot="1">
      <c r="A4" s="308" t="s">
        <v>1</v>
      </c>
      <c r="B4" s="310" t="s">
        <v>2</v>
      </c>
      <c r="C4" s="310" t="s">
        <v>3</v>
      </c>
      <c r="D4" s="312" t="s">
        <v>4</v>
      </c>
      <c r="E4" s="313"/>
      <c r="F4" s="288" t="s">
        <v>5</v>
      </c>
      <c r="G4" s="289"/>
      <c r="H4" s="290"/>
      <c r="I4" s="291">
        <v>2018</v>
      </c>
      <c r="J4" s="292"/>
      <c r="K4" s="293"/>
      <c r="L4" s="288">
        <v>2019</v>
      </c>
      <c r="M4" s="289"/>
      <c r="N4" s="290"/>
      <c r="O4" s="288">
        <v>2020</v>
      </c>
      <c r="P4" s="289"/>
      <c r="Q4" s="290"/>
      <c r="R4" s="288">
        <v>2021</v>
      </c>
      <c r="S4" s="289"/>
      <c r="T4" s="290"/>
      <c r="U4" s="340">
        <v>2022</v>
      </c>
      <c r="V4" s="341"/>
      <c r="W4" s="342"/>
      <c r="X4" s="340">
        <v>2023</v>
      </c>
      <c r="Y4" s="341"/>
      <c r="Z4" s="342"/>
      <c r="AA4" s="340">
        <v>2024</v>
      </c>
      <c r="AB4" s="341"/>
      <c r="AC4" s="342"/>
      <c r="AD4" s="294">
        <v>2025</v>
      </c>
      <c r="AE4" s="295"/>
      <c r="AF4" s="296"/>
      <c r="AG4" s="294">
        <v>2026</v>
      </c>
      <c r="AH4" s="295"/>
      <c r="AI4" s="296"/>
      <c r="AJ4" s="288" t="s">
        <v>6</v>
      </c>
      <c r="AK4" s="289"/>
      <c r="AL4" s="290"/>
      <c r="AM4" s="288">
        <v>2028</v>
      </c>
      <c r="AN4" s="289"/>
      <c r="AO4" s="290"/>
      <c r="AP4" s="288">
        <v>2029</v>
      </c>
      <c r="AQ4" s="289"/>
      <c r="AR4" s="290"/>
      <c r="AS4" s="288">
        <v>2030</v>
      </c>
      <c r="AT4" s="289"/>
      <c r="AU4" s="290"/>
      <c r="AV4" s="288">
        <v>2031</v>
      </c>
      <c r="AW4" s="289"/>
      <c r="AX4" s="290"/>
      <c r="AY4" s="288">
        <v>2032</v>
      </c>
      <c r="AZ4" s="289"/>
      <c r="BA4" s="290"/>
      <c r="BB4" s="288">
        <v>2033</v>
      </c>
      <c r="BC4" s="289"/>
      <c r="BD4" s="290"/>
      <c r="BE4" s="288">
        <v>2034</v>
      </c>
      <c r="BF4" s="289"/>
      <c r="BG4" s="290"/>
      <c r="BH4" s="291" t="s">
        <v>32</v>
      </c>
      <c r="BI4" s="292"/>
      <c r="BJ4" s="293"/>
      <c r="BK4" s="291" t="s">
        <v>30</v>
      </c>
      <c r="BL4" s="292"/>
      <c r="BM4" s="293"/>
      <c r="BN4" s="284" t="s">
        <v>7</v>
      </c>
    </row>
    <row r="5" spans="1:66" s="22" customFormat="1" ht="75" customHeight="1" thickBot="1">
      <c r="A5" s="309"/>
      <c r="B5" s="311"/>
      <c r="C5" s="311"/>
      <c r="D5" s="312"/>
      <c r="E5" s="313"/>
      <c r="F5" s="16" t="s">
        <v>8</v>
      </c>
      <c r="G5" s="17" t="s">
        <v>9</v>
      </c>
      <c r="H5" s="18" t="s">
        <v>10</v>
      </c>
      <c r="I5" s="16" t="s">
        <v>11</v>
      </c>
      <c r="J5" s="17" t="s">
        <v>12</v>
      </c>
      <c r="K5" s="18" t="s">
        <v>13</v>
      </c>
      <c r="L5" s="16" t="s">
        <v>14</v>
      </c>
      <c r="M5" s="17" t="s">
        <v>12</v>
      </c>
      <c r="N5" s="18" t="s">
        <v>13</v>
      </c>
      <c r="O5" s="16" t="s">
        <v>15</v>
      </c>
      <c r="P5" s="17" t="s">
        <v>12</v>
      </c>
      <c r="Q5" s="18" t="s">
        <v>13</v>
      </c>
      <c r="R5" s="16" t="s">
        <v>16</v>
      </c>
      <c r="S5" s="17" t="s">
        <v>12</v>
      </c>
      <c r="T5" s="18" t="s">
        <v>13</v>
      </c>
      <c r="U5" s="16" t="s">
        <v>17</v>
      </c>
      <c r="V5" s="17" t="s">
        <v>12</v>
      </c>
      <c r="W5" s="18" t="s">
        <v>13</v>
      </c>
      <c r="X5" s="16" t="s">
        <v>31</v>
      </c>
      <c r="Y5" s="17" t="s">
        <v>12</v>
      </c>
      <c r="Z5" s="18" t="s">
        <v>13</v>
      </c>
      <c r="AA5" s="16" t="s">
        <v>31</v>
      </c>
      <c r="AB5" s="17" t="s">
        <v>12</v>
      </c>
      <c r="AC5" s="19" t="s">
        <v>13</v>
      </c>
      <c r="AD5" s="16" t="s">
        <v>31</v>
      </c>
      <c r="AE5" s="20" t="s">
        <v>12</v>
      </c>
      <c r="AF5" s="19" t="s">
        <v>13</v>
      </c>
      <c r="AG5" s="16" t="s">
        <v>31</v>
      </c>
      <c r="AH5" s="20" t="s">
        <v>12</v>
      </c>
      <c r="AI5" s="19" t="s">
        <v>13</v>
      </c>
      <c r="AJ5" s="16" t="s">
        <v>31</v>
      </c>
      <c r="AK5" s="17" t="s">
        <v>12</v>
      </c>
      <c r="AL5" s="21" t="s">
        <v>13</v>
      </c>
      <c r="AM5" s="16" t="s">
        <v>17</v>
      </c>
      <c r="AN5" s="17" t="s">
        <v>12</v>
      </c>
      <c r="AO5" s="18" t="s">
        <v>13</v>
      </c>
      <c r="AP5" s="16" t="s">
        <v>17</v>
      </c>
      <c r="AQ5" s="17" t="s">
        <v>12</v>
      </c>
      <c r="AR5" s="18" t="s">
        <v>13</v>
      </c>
      <c r="AS5" s="16" t="s">
        <v>17</v>
      </c>
      <c r="AT5" s="17" t="s">
        <v>12</v>
      </c>
      <c r="AU5" s="18" t="s">
        <v>13</v>
      </c>
      <c r="AV5" s="16" t="s">
        <v>17</v>
      </c>
      <c r="AW5" s="17" t="s">
        <v>12</v>
      </c>
      <c r="AX5" s="18" t="s">
        <v>13</v>
      </c>
      <c r="AY5" s="16" t="s">
        <v>17</v>
      </c>
      <c r="AZ5" s="17" t="s">
        <v>12</v>
      </c>
      <c r="BA5" s="18" t="s">
        <v>13</v>
      </c>
      <c r="BB5" s="16" t="s">
        <v>17</v>
      </c>
      <c r="BC5" s="17" t="s">
        <v>12</v>
      </c>
      <c r="BD5" s="18" t="s">
        <v>13</v>
      </c>
      <c r="BE5" s="16" t="s">
        <v>17</v>
      </c>
      <c r="BF5" s="17" t="s">
        <v>12</v>
      </c>
      <c r="BG5" s="18" t="s">
        <v>13</v>
      </c>
      <c r="BH5" s="16" t="s">
        <v>31</v>
      </c>
      <c r="BI5" s="17" t="s">
        <v>12</v>
      </c>
      <c r="BJ5" s="18" t="s">
        <v>13</v>
      </c>
      <c r="BK5" s="16" t="s">
        <v>33</v>
      </c>
      <c r="BL5" s="17" t="s">
        <v>12</v>
      </c>
      <c r="BM5" s="18" t="s">
        <v>34</v>
      </c>
      <c r="BN5" s="285"/>
    </row>
    <row r="6" spans="1:66" s="33" customFormat="1" ht="70.5" customHeight="1">
      <c r="A6" s="261">
        <v>1</v>
      </c>
      <c r="B6" s="274" t="s">
        <v>35</v>
      </c>
      <c r="C6" s="277" t="s">
        <v>57</v>
      </c>
      <c r="D6" s="177" t="s">
        <v>18</v>
      </c>
      <c r="E6" s="133" t="s">
        <v>19</v>
      </c>
      <c r="F6" s="28">
        <v>0</v>
      </c>
      <c r="G6" s="23">
        <v>15000000</v>
      </c>
      <c r="H6" s="29">
        <f>G6+F6</f>
        <v>15000000</v>
      </c>
      <c r="I6" s="28"/>
      <c r="J6" s="25"/>
      <c r="K6" s="29">
        <f>J6+I6</f>
        <v>0</v>
      </c>
      <c r="L6" s="28">
        <v>0</v>
      </c>
      <c r="M6" s="26">
        <v>0</v>
      </c>
      <c r="N6" s="29">
        <f>M6+L6</f>
        <v>0</v>
      </c>
      <c r="O6" s="134"/>
      <c r="P6" s="26"/>
      <c r="Q6" s="29"/>
      <c r="R6" s="28">
        <v>0</v>
      </c>
      <c r="S6" s="25">
        <v>0</v>
      </c>
      <c r="T6" s="29">
        <f>R6+S6</f>
        <v>0</v>
      </c>
      <c r="U6" s="28">
        <v>0</v>
      </c>
      <c r="V6" s="26">
        <v>0</v>
      </c>
      <c r="W6" s="29">
        <f>U6+V6</f>
        <v>0</v>
      </c>
      <c r="X6" s="28">
        <v>0</v>
      </c>
      <c r="Y6" s="23">
        <v>1000000</v>
      </c>
      <c r="Z6" s="29">
        <f>X6+Y6</f>
        <v>1000000</v>
      </c>
      <c r="AA6" s="28">
        <v>0</v>
      </c>
      <c r="AB6" s="23">
        <v>14000000</v>
      </c>
      <c r="AC6" s="29">
        <f>AA6+AB6</f>
        <v>14000000</v>
      </c>
      <c r="AD6" s="28">
        <v>0</v>
      </c>
      <c r="AE6" s="25">
        <v>0</v>
      </c>
      <c r="AF6" s="29">
        <f>AD6+AE6</f>
        <v>0</v>
      </c>
      <c r="AG6" s="28">
        <v>0</v>
      </c>
      <c r="AH6" s="25">
        <v>0</v>
      </c>
      <c r="AI6" s="29">
        <f>AG6+AH6</f>
        <v>0</v>
      </c>
      <c r="AJ6" s="28">
        <v>0</v>
      </c>
      <c r="AK6" s="25">
        <v>0</v>
      </c>
      <c r="AL6" s="29">
        <f>AJ6+AK6</f>
        <v>0</v>
      </c>
      <c r="AM6" s="28">
        <v>0</v>
      </c>
      <c r="AN6" s="25">
        <v>0</v>
      </c>
      <c r="AO6" s="29">
        <f>AM6+AN6</f>
        <v>0</v>
      </c>
      <c r="AP6" s="28">
        <v>0</v>
      </c>
      <c r="AQ6" s="25">
        <v>0</v>
      </c>
      <c r="AR6" s="29">
        <f>AP6+AQ6</f>
        <v>0</v>
      </c>
      <c r="AS6" s="28">
        <v>0</v>
      </c>
      <c r="AT6" s="25">
        <v>0</v>
      </c>
      <c r="AU6" s="29">
        <f>AS6+AT6</f>
        <v>0</v>
      </c>
      <c r="AV6" s="28">
        <v>0</v>
      </c>
      <c r="AW6" s="25">
        <v>0</v>
      </c>
      <c r="AX6" s="29">
        <f>AV6+AW6</f>
        <v>0</v>
      </c>
      <c r="AY6" s="28">
        <v>0</v>
      </c>
      <c r="AZ6" s="25">
        <v>0</v>
      </c>
      <c r="BA6" s="29">
        <f>AY6+AZ6</f>
        <v>0</v>
      </c>
      <c r="BB6" s="28">
        <v>0</v>
      </c>
      <c r="BC6" s="25">
        <v>0</v>
      </c>
      <c r="BD6" s="29">
        <f>BB6+BC6</f>
        <v>0</v>
      </c>
      <c r="BE6" s="28">
        <v>0</v>
      </c>
      <c r="BF6" s="25">
        <v>0</v>
      </c>
      <c r="BG6" s="29">
        <f>BE6+BF6</f>
        <v>0</v>
      </c>
      <c r="BH6" s="30">
        <f t="shared" ref="BH6:BJ6" si="0">I6+L6+O6+R6+U6+X6+AA6+AD6+AG6+AJ6+AM6</f>
        <v>0</v>
      </c>
      <c r="BI6" s="31">
        <f t="shared" si="0"/>
        <v>15000000</v>
      </c>
      <c r="BJ6" s="29">
        <f t="shared" si="0"/>
        <v>15000000</v>
      </c>
      <c r="BK6" s="30">
        <f>F6-BH6</f>
        <v>0</v>
      </c>
      <c r="BL6" s="25">
        <v>0</v>
      </c>
      <c r="BM6" s="29">
        <f>BL6+BK6</f>
        <v>0</v>
      </c>
      <c r="BN6" s="32">
        <f>BM6+BJ6</f>
        <v>15000000</v>
      </c>
    </row>
    <row r="7" spans="1:66" s="33" customFormat="1" ht="62.25" customHeight="1" thickBot="1">
      <c r="A7" s="262"/>
      <c r="B7" s="275"/>
      <c r="C7" s="278"/>
      <c r="D7" s="286" t="s">
        <v>7</v>
      </c>
      <c r="E7" s="287"/>
      <c r="F7" s="89">
        <f>F6</f>
        <v>0</v>
      </c>
      <c r="G7" s="90">
        <f t="shared" ref="G7:BN7" si="1">G6</f>
        <v>15000000</v>
      </c>
      <c r="H7" s="91">
        <f t="shared" si="1"/>
        <v>15000000</v>
      </c>
      <c r="I7" s="89">
        <f t="shared" si="1"/>
        <v>0</v>
      </c>
      <c r="J7" s="90">
        <f t="shared" si="1"/>
        <v>0</v>
      </c>
      <c r="K7" s="91">
        <f t="shared" si="1"/>
        <v>0</v>
      </c>
      <c r="L7" s="89">
        <f t="shared" si="1"/>
        <v>0</v>
      </c>
      <c r="M7" s="90">
        <f t="shared" si="1"/>
        <v>0</v>
      </c>
      <c r="N7" s="91">
        <f t="shared" si="1"/>
        <v>0</v>
      </c>
      <c r="O7" s="89">
        <f t="shared" si="1"/>
        <v>0</v>
      </c>
      <c r="P7" s="90">
        <f t="shared" si="1"/>
        <v>0</v>
      </c>
      <c r="Q7" s="91">
        <f t="shared" si="1"/>
        <v>0</v>
      </c>
      <c r="R7" s="89">
        <f t="shared" si="1"/>
        <v>0</v>
      </c>
      <c r="S7" s="90">
        <f t="shared" si="1"/>
        <v>0</v>
      </c>
      <c r="T7" s="91">
        <f t="shared" si="1"/>
        <v>0</v>
      </c>
      <c r="U7" s="89">
        <f t="shared" si="1"/>
        <v>0</v>
      </c>
      <c r="V7" s="90">
        <f t="shared" si="1"/>
        <v>0</v>
      </c>
      <c r="W7" s="91">
        <f t="shared" si="1"/>
        <v>0</v>
      </c>
      <c r="X7" s="89">
        <f t="shared" si="1"/>
        <v>0</v>
      </c>
      <c r="Y7" s="90">
        <f t="shared" si="1"/>
        <v>1000000</v>
      </c>
      <c r="Z7" s="91">
        <f t="shared" si="1"/>
        <v>1000000</v>
      </c>
      <c r="AA7" s="89">
        <f t="shared" si="1"/>
        <v>0</v>
      </c>
      <c r="AB7" s="90">
        <f t="shared" si="1"/>
        <v>14000000</v>
      </c>
      <c r="AC7" s="91">
        <f t="shared" si="1"/>
        <v>14000000</v>
      </c>
      <c r="AD7" s="89">
        <f t="shared" si="1"/>
        <v>0</v>
      </c>
      <c r="AE7" s="90">
        <f t="shared" si="1"/>
        <v>0</v>
      </c>
      <c r="AF7" s="91">
        <f t="shared" si="1"/>
        <v>0</v>
      </c>
      <c r="AG7" s="89">
        <f t="shared" si="1"/>
        <v>0</v>
      </c>
      <c r="AH7" s="90">
        <f t="shared" si="1"/>
        <v>0</v>
      </c>
      <c r="AI7" s="91">
        <f t="shared" si="1"/>
        <v>0</v>
      </c>
      <c r="AJ7" s="89">
        <f t="shared" si="1"/>
        <v>0</v>
      </c>
      <c r="AK7" s="90">
        <f t="shared" si="1"/>
        <v>0</v>
      </c>
      <c r="AL7" s="91">
        <f t="shared" si="1"/>
        <v>0</v>
      </c>
      <c r="AM7" s="89">
        <f t="shared" si="1"/>
        <v>0</v>
      </c>
      <c r="AN7" s="90">
        <f t="shared" si="1"/>
        <v>0</v>
      </c>
      <c r="AO7" s="91">
        <f t="shared" si="1"/>
        <v>0</v>
      </c>
      <c r="AP7" s="89">
        <f t="shared" si="1"/>
        <v>0</v>
      </c>
      <c r="AQ7" s="90">
        <f t="shared" si="1"/>
        <v>0</v>
      </c>
      <c r="AR7" s="91">
        <f t="shared" si="1"/>
        <v>0</v>
      </c>
      <c r="AS7" s="89">
        <f t="shared" si="1"/>
        <v>0</v>
      </c>
      <c r="AT7" s="90">
        <f t="shared" si="1"/>
        <v>0</v>
      </c>
      <c r="AU7" s="91">
        <f t="shared" si="1"/>
        <v>0</v>
      </c>
      <c r="AV7" s="89">
        <f t="shared" si="1"/>
        <v>0</v>
      </c>
      <c r="AW7" s="90">
        <f t="shared" si="1"/>
        <v>0</v>
      </c>
      <c r="AX7" s="91">
        <f t="shared" si="1"/>
        <v>0</v>
      </c>
      <c r="AY7" s="89">
        <f t="shared" si="1"/>
        <v>0</v>
      </c>
      <c r="AZ7" s="90">
        <f t="shared" si="1"/>
        <v>0</v>
      </c>
      <c r="BA7" s="91">
        <f t="shared" si="1"/>
        <v>0</v>
      </c>
      <c r="BB7" s="89">
        <f t="shared" si="1"/>
        <v>0</v>
      </c>
      <c r="BC7" s="90">
        <f t="shared" si="1"/>
        <v>0</v>
      </c>
      <c r="BD7" s="91">
        <f t="shared" si="1"/>
        <v>0</v>
      </c>
      <c r="BE7" s="89">
        <f t="shared" si="1"/>
        <v>0</v>
      </c>
      <c r="BF7" s="90">
        <f t="shared" si="1"/>
        <v>0</v>
      </c>
      <c r="BG7" s="91">
        <f t="shared" si="1"/>
        <v>0</v>
      </c>
      <c r="BH7" s="89">
        <f t="shared" si="1"/>
        <v>0</v>
      </c>
      <c r="BI7" s="90">
        <f t="shared" si="1"/>
        <v>15000000</v>
      </c>
      <c r="BJ7" s="91">
        <f t="shared" si="1"/>
        <v>15000000</v>
      </c>
      <c r="BK7" s="89">
        <f t="shared" si="1"/>
        <v>0</v>
      </c>
      <c r="BL7" s="90">
        <f t="shared" si="1"/>
        <v>0</v>
      </c>
      <c r="BM7" s="91">
        <f t="shared" si="1"/>
        <v>0</v>
      </c>
      <c r="BN7" s="135">
        <f t="shared" si="1"/>
        <v>15000000</v>
      </c>
    </row>
    <row r="8" spans="1:66" s="33" customFormat="1" ht="36.75" customHeight="1">
      <c r="A8" s="261">
        <v>2</v>
      </c>
      <c r="B8" s="297" t="s">
        <v>36</v>
      </c>
      <c r="C8" s="299" t="s">
        <v>37</v>
      </c>
      <c r="D8" s="280" t="s">
        <v>38</v>
      </c>
      <c r="E8" s="175" t="s">
        <v>21</v>
      </c>
      <c r="F8" s="42">
        <v>44500</v>
      </c>
      <c r="G8" s="45">
        <v>0</v>
      </c>
      <c r="H8" s="44">
        <f>G8+F8</f>
        <v>44500</v>
      </c>
      <c r="I8" s="42"/>
      <c r="J8" s="45"/>
      <c r="K8" s="44">
        <f>J8+I8</f>
        <v>0</v>
      </c>
      <c r="L8" s="42"/>
      <c r="M8" s="45"/>
      <c r="N8" s="44">
        <f>M8+L8</f>
        <v>0</v>
      </c>
      <c r="O8" s="42">
        <v>0</v>
      </c>
      <c r="P8" s="45">
        <v>0</v>
      </c>
      <c r="Q8" s="44">
        <f>P8+O8</f>
        <v>0</v>
      </c>
      <c r="R8" s="42"/>
      <c r="S8" s="45">
        <v>0</v>
      </c>
      <c r="T8" s="62">
        <f>S8+R8</f>
        <v>0</v>
      </c>
      <c r="U8" s="42"/>
      <c r="V8" s="45"/>
      <c r="W8" s="44"/>
      <c r="X8" s="64">
        <v>40286</v>
      </c>
      <c r="Y8" s="43">
        <v>4214</v>
      </c>
      <c r="Z8" s="62">
        <f>Y8+X8</f>
        <v>44500</v>
      </c>
      <c r="AA8" s="42">
        <v>0</v>
      </c>
      <c r="AB8" s="45">
        <v>0</v>
      </c>
      <c r="AC8" s="44">
        <f>AA8+AB8</f>
        <v>0</v>
      </c>
      <c r="AD8" s="64">
        <v>0</v>
      </c>
      <c r="AE8" s="45">
        <v>0</v>
      </c>
      <c r="AF8" s="44">
        <f>AD8+AE8</f>
        <v>0</v>
      </c>
      <c r="AG8" s="42">
        <v>0</v>
      </c>
      <c r="AH8" s="45">
        <v>0</v>
      </c>
      <c r="AI8" s="44">
        <f>AG8+AH8</f>
        <v>0</v>
      </c>
      <c r="AJ8" s="42">
        <v>0</v>
      </c>
      <c r="AK8" s="45">
        <v>0</v>
      </c>
      <c r="AL8" s="44">
        <f>AJ8+AK8</f>
        <v>0</v>
      </c>
      <c r="AM8" s="42">
        <v>0</v>
      </c>
      <c r="AN8" s="45">
        <v>0</v>
      </c>
      <c r="AO8" s="62">
        <f>AM8+AN8</f>
        <v>0</v>
      </c>
      <c r="AP8" s="42">
        <v>0</v>
      </c>
      <c r="AQ8" s="45">
        <v>0</v>
      </c>
      <c r="AR8" s="44">
        <f>AP8+AQ8</f>
        <v>0</v>
      </c>
      <c r="AS8" s="64">
        <v>0</v>
      </c>
      <c r="AT8" s="45">
        <v>0</v>
      </c>
      <c r="AU8" s="62">
        <f>AS8+AT8</f>
        <v>0</v>
      </c>
      <c r="AV8" s="42">
        <v>0</v>
      </c>
      <c r="AW8" s="45">
        <v>0</v>
      </c>
      <c r="AX8" s="44">
        <f>AV8+AW8</f>
        <v>0</v>
      </c>
      <c r="AY8" s="64">
        <v>0</v>
      </c>
      <c r="AZ8" s="45">
        <v>0</v>
      </c>
      <c r="BA8" s="62">
        <f>AY8+AZ8</f>
        <v>0</v>
      </c>
      <c r="BB8" s="42">
        <v>0</v>
      </c>
      <c r="BC8" s="45">
        <v>0</v>
      </c>
      <c r="BD8" s="62">
        <f>BB8+BC8</f>
        <v>0</v>
      </c>
      <c r="BE8" s="42">
        <v>0</v>
      </c>
      <c r="BF8" s="45">
        <v>0</v>
      </c>
      <c r="BG8" s="62">
        <f>BE8+BF8</f>
        <v>0</v>
      </c>
      <c r="BH8" s="30">
        <f t="shared" ref="BH8:BJ9" si="2">I8+L8+O8+R8+U8+X8+AA8+AD8+AG8+AJ8+AM8</f>
        <v>40286</v>
      </c>
      <c r="BI8" s="24">
        <f t="shared" si="2"/>
        <v>4214</v>
      </c>
      <c r="BJ8" s="27">
        <f t="shared" si="2"/>
        <v>44500</v>
      </c>
      <c r="BK8" s="28">
        <v>4214</v>
      </c>
      <c r="BL8" s="25">
        <v>-4214</v>
      </c>
      <c r="BM8" s="29">
        <f>BL8+BK8</f>
        <v>0</v>
      </c>
      <c r="BN8" s="136">
        <f>BM8+BJ8</f>
        <v>44500</v>
      </c>
    </row>
    <row r="9" spans="1:66" ht="36.75" customHeight="1">
      <c r="A9" s="262"/>
      <c r="B9" s="298"/>
      <c r="C9" s="300"/>
      <c r="D9" s="281"/>
      <c r="E9" s="176" t="s">
        <v>19</v>
      </c>
      <c r="F9" s="51">
        <v>38769</v>
      </c>
      <c r="G9" s="57">
        <v>0</v>
      </c>
      <c r="H9" s="50">
        <f>G9+F9</f>
        <v>38769</v>
      </c>
      <c r="I9" s="69"/>
      <c r="J9" s="66"/>
      <c r="K9" s="68">
        <f>J9+I9</f>
        <v>0</v>
      </c>
      <c r="L9" s="69"/>
      <c r="M9" s="71"/>
      <c r="N9" s="68">
        <f>M9+L9</f>
        <v>0</v>
      </c>
      <c r="O9" s="51">
        <v>0</v>
      </c>
      <c r="P9" s="57">
        <v>0</v>
      </c>
      <c r="Q9" s="50">
        <f>P9+O9</f>
        <v>0</v>
      </c>
      <c r="R9" s="51"/>
      <c r="S9" s="57">
        <v>0</v>
      </c>
      <c r="T9" s="73">
        <f>S9+R9</f>
        <v>0</v>
      </c>
      <c r="U9" s="51"/>
      <c r="V9" s="57"/>
      <c r="W9" s="50"/>
      <c r="X9" s="72">
        <v>38769</v>
      </c>
      <c r="Y9" s="57">
        <v>0</v>
      </c>
      <c r="Z9" s="73">
        <f>Y9+X9</f>
        <v>38769</v>
      </c>
      <c r="AA9" s="51">
        <v>0</v>
      </c>
      <c r="AB9" s="57">
        <v>0</v>
      </c>
      <c r="AC9" s="50">
        <f>AA9+AB9</f>
        <v>0</v>
      </c>
      <c r="AD9" s="72">
        <v>0</v>
      </c>
      <c r="AE9" s="57">
        <v>0</v>
      </c>
      <c r="AF9" s="50">
        <f>AD9+AE9</f>
        <v>0</v>
      </c>
      <c r="AG9" s="51">
        <v>0</v>
      </c>
      <c r="AH9" s="57">
        <v>0</v>
      </c>
      <c r="AI9" s="50">
        <f>AG9+AH9</f>
        <v>0</v>
      </c>
      <c r="AJ9" s="51">
        <v>0</v>
      </c>
      <c r="AK9" s="57">
        <v>0</v>
      </c>
      <c r="AL9" s="50">
        <f>AJ9+AK9</f>
        <v>0</v>
      </c>
      <c r="AM9" s="51">
        <v>0</v>
      </c>
      <c r="AN9" s="57">
        <v>0</v>
      </c>
      <c r="AO9" s="73">
        <f>AM9+AN9</f>
        <v>0</v>
      </c>
      <c r="AP9" s="51">
        <v>0</v>
      </c>
      <c r="AQ9" s="57">
        <v>0</v>
      </c>
      <c r="AR9" s="50">
        <f>AP9+AQ9</f>
        <v>0</v>
      </c>
      <c r="AS9" s="72">
        <v>0</v>
      </c>
      <c r="AT9" s="57">
        <v>0</v>
      </c>
      <c r="AU9" s="73">
        <f>AS9+AT9</f>
        <v>0</v>
      </c>
      <c r="AV9" s="51">
        <v>0</v>
      </c>
      <c r="AW9" s="57">
        <v>0</v>
      </c>
      <c r="AX9" s="50">
        <f>AV9+AW9</f>
        <v>0</v>
      </c>
      <c r="AY9" s="72">
        <v>0</v>
      </c>
      <c r="AZ9" s="57">
        <v>0</v>
      </c>
      <c r="BA9" s="73">
        <f>AY9+AZ9</f>
        <v>0</v>
      </c>
      <c r="BB9" s="51">
        <v>0</v>
      </c>
      <c r="BC9" s="57">
        <v>0</v>
      </c>
      <c r="BD9" s="73">
        <f>BB9+BC9</f>
        <v>0</v>
      </c>
      <c r="BE9" s="51">
        <v>0</v>
      </c>
      <c r="BF9" s="57">
        <v>0</v>
      </c>
      <c r="BG9" s="73">
        <f>BE9+BF9</f>
        <v>0</v>
      </c>
      <c r="BH9" s="82">
        <f t="shared" si="2"/>
        <v>38769</v>
      </c>
      <c r="BI9" s="84">
        <f t="shared" si="2"/>
        <v>0</v>
      </c>
      <c r="BJ9" s="137">
        <f t="shared" si="2"/>
        <v>38769</v>
      </c>
      <c r="BK9" s="82">
        <v>0</v>
      </c>
      <c r="BL9" s="83">
        <v>0</v>
      </c>
      <c r="BM9" s="80">
        <f>BL9+BK9</f>
        <v>0</v>
      </c>
      <c r="BN9" s="138">
        <f>BM9+BJ9</f>
        <v>38769</v>
      </c>
    </row>
    <row r="10" spans="1:66" ht="36.75" customHeight="1">
      <c r="A10" s="262"/>
      <c r="B10" s="298"/>
      <c r="C10" s="300"/>
      <c r="D10" s="301" t="s">
        <v>7</v>
      </c>
      <c r="E10" s="302"/>
      <c r="F10" s="59">
        <f t="shared" ref="F10:BN10" si="3">F9+F8</f>
        <v>83269</v>
      </c>
      <c r="G10" s="60">
        <f t="shared" si="3"/>
        <v>0</v>
      </c>
      <c r="H10" s="58">
        <f t="shared" si="3"/>
        <v>83269</v>
      </c>
      <c r="I10" s="139">
        <f t="shared" si="3"/>
        <v>0</v>
      </c>
      <c r="J10" s="140">
        <f t="shared" si="3"/>
        <v>0</v>
      </c>
      <c r="K10" s="141">
        <f t="shared" si="3"/>
        <v>0</v>
      </c>
      <c r="L10" s="139">
        <f t="shared" si="3"/>
        <v>0</v>
      </c>
      <c r="M10" s="140">
        <f t="shared" si="3"/>
        <v>0</v>
      </c>
      <c r="N10" s="141">
        <f t="shared" si="3"/>
        <v>0</v>
      </c>
      <c r="O10" s="59">
        <f t="shared" si="3"/>
        <v>0</v>
      </c>
      <c r="P10" s="60">
        <f t="shared" si="3"/>
        <v>0</v>
      </c>
      <c r="Q10" s="58">
        <f t="shared" si="3"/>
        <v>0</v>
      </c>
      <c r="R10" s="59">
        <f t="shared" si="3"/>
        <v>0</v>
      </c>
      <c r="S10" s="60">
        <f t="shared" si="3"/>
        <v>0</v>
      </c>
      <c r="T10" s="142">
        <f t="shared" si="3"/>
        <v>0</v>
      </c>
      <c r="U10" s="59"/>
      <c r="V10" s="60"/>
      <c r="W10" s="58"/>
      <c r="X10" s="143">
        <f t="shared" si="3"/>
        <v>79055</v>
      </c>
      <c r="Y10" s="60">
        <f t="shared" si="3"/>
        <v>4214</v>
      </c>
      <c r="Z10" s="142">
        <f t="shared" si="3"/>
        <v>83269</v>
      </c>
      <c r="AA10" s="59">
        <f t="shared" si="3"/>
        <v>0</v>
      </c>
      <c r="AB10" s="60">
        <f t="shared" si="3"/>
        <v>0</v>
      </c>
      <c r="AC10" s="58">
        <f t="shared" si="3"/>
        <v>0</v>
      </c>
      <c r="AD10" s="143">
        <f t="shared" si="3"/>
        <v>0</v>
      </c>
      <c r="AE10" s="60">
        <f t="shared" si="3"/>
        <v>0</v>
      </c>
      <c r="AF10" s="58">
        <f t="shared" si="3"/>
        <v>0</v>
      </c>
      <c r="AG10" s="59">
        <f t="shared" si="3"/>
        <v>0</v>
      </c>
      <c r="AH10" s="60">
        <f t="shared" si="3"/>
        <v>0</v>
      </c>
      <c r="AI10" s="58">
        <f t="shared" si="3"/>
        <v>0</v>
      </c>
      <c r="AJ10" s="59">
        <f t="shared" si="3"/>
        <v>0</v>
      </c>
      <c r="AK10" s="60">
        <f t="shared" si="3"/>
        <v>0</v>
      </c>
      <c r="AL10" s="58">
        <f t="shared" si="3"/>
        <v>0</v>
      </c>
      <c r="AM10" s="59">
        <f t="shared" si="3"/>
        <v>0</v>
      </c>
      <c r="AN10" s="60">
        <f t="shared" si="3"/>
        <v>0</v>
      </c>
      <c r="AO10" s="142">
        <f t="shared" si="3"/>
        <v>0</v>
      </c>
      <c r="AP10" s="59">
        <f t="shared" si="3"/>
        <v>0</v>
      </c>
      <c r="AQ10" s="60">
        <f t="shared" si="3"/>
        <v>0</v>
      </c>
      <c r="AR10" s="58">
        <f t="shared" si="3"/>
        <v>0</v>
      </c>
      <c r="AS10" s="143">
        <f t="shared" si="3"/>
        <v>0</v>
      </c>
      <c r="AT10" s="60">
        <f t="shared" si="3"/>
        <v>0</v>
      </c>
      <c r="AU10" s="142">
        <f t="shared" si="3"/>
        <v>0</v>
      </c>
      <c r="AV10" s="59">
        <f t="shared" si="3"/>
        <v>0</v>
      </c>
      <c r="AW10" s="60">
        <f t="shared" si="3"/>
        <v>0</v>
      </c>
      <c r="AX10" s="58">
        <f t="shared" si="3"/>
        <v>0</v>
      </c>
      <c r="AY10" s="143">
        <f t="shared" si="3"/>
        <v>0</v>
      </c>
      <c r="AZ10" s="60">
        <f t="shared" si="3"/>
        <v>0</v>
      </c>
      <c r="BA10" s="142">
        <f t="shared" si="3"/>
        <v>0</v>
      </c>
      <c r="BB10" s="59">
        <f t="shared" si="3"/>
        <v>0</v>
      </c>
      <c r="BC10" s="60">
        <f t="shared" si="3"/>
        <v>0</v>
      </c>
      <c r="BD10" s="142">
        <f t="shared" si="3"/>
        <v>0</v>
      </c>
      <c r="BE10" s="59">
        <f t="shared" si="3"/>
        <v>0</v>
      </c>
      <c r="BF10" s="60">
        <f t="shared" si="3"/>
        <v>0</v>
      </c>
      <c r="BG10" s="142">
        <f t="shared" si="3"/>
        <v>0</v>
      </c>
      <c r="BH10" s="144">
        <f t="shared" si="3"/>
        <v>79055</v>
      </c>
      <c r="BI10" s="145">
        <f t="shared" si="3"/>
        <v>4214</v>
      </c>
      <c r="BJ10" s="146">
        <f t="shared" si="3"/>
        <v>83269</v>
      </c>
      <c r="BK10" s="144">
        <f t="shared" si="3"/>
        <v>4214</v>
      </c>
      <c r="BL10" s="145">
        <f t="shared" si="3"/>
        <v>-4214</v>
      </c>
      <c r="BM10" s="147">
        <f t="shared" si="3"/>
        <v>0</v>
      </c>
      <c r="BN10" s="148">
        <f t="shared" si="3"/>
        <v>83269</v>
      </c>
    </row>
    <row r="11" spans="1:66" ht="36.75" customHeight="1">
      <c r="A11" s="262"/>
      <c r="B11" s="298"/>
      <c r="C11" s="300"/>
      <c r="D11" s="303" t="s">
        <v>22</v>
      </c>
      <c r="E11" s="176" t="s">
        <v>21</v>
      </c>
      <c r="F11" s="51">
        <v>8300</v>
      </c>
      <c r="G11" s="49">
        <v>0</v>
      </c>
      <c r="H11" s="149">
        <f>G11+F11</f>
        <v>8300</v>
      </c>
      <c r="I11" s="150"/>
      <c r="J11" s="66"/>
      <c r="K11" s="151">
        <f>J11+I11</f>
        <v>0</v>
      </c>
      <c r="L11" s="150"/>
      <c r="M11" s="66"/>
      <c r="N11" s="151">
        <f>M11+L11</f>
        <v>0</v>
      </c>
      <c r="O11" s="152">
        <v>0</v>
      </c>
      <c r="P11" s="52">
        <v>0</v>
      </c>
      <c r="Q11" s="149">
        <f>P11+O11</f>
        <v>0</v>
      </c>
      <c r="R11" s="152"/>
      <c r="S11" s="52">
        <v>0</v>
      </c>
      <c r="T11" s="153">
        <f>S11+R11</f>
        <v>0</v>
      </c>
      <c r="U11" s="152"/>
      <c r="V11" s="154"/>
      <c r="W11" s="149"/>
      <c r="X11" s="155">
        <v>7514</v>
      </c>
      <c r="Y11" s="154">
        <v>786</v>
      </c>
      <c r="Z11" s="73">
        <f>Y11+X11</f>
        <v>8300</v>
      </c>
      <c r="AA11" s="51">
        <v>0</v>
      </c>
      <c r="AB11" s="57">
        <v>0</v>
      </c>
      <c r="AC11" s="50">
        <f>AA11+AB11</f>
        <v>0</v>
      </c>
      <c r="AD11" s="72">
        <v>0</v>
      </c>
      <c r="AE11" s="57">
        <v>0</v>
      </c>
      <c r="AF11" s="50">
        <f>AD11+AE11</f>
        <v>0</v>
      </c>
      <c r="AG11" s="51">
        <v>0</v>
      </c>
      <c r="AH11" s="57">
        <v>0</v>
      </c>
      <c r="AI11" s="50">
        <f>AG11+AH11</f>
        <v>0</v>
      </c>
      <c r="AJ11" s="51">
        <v>0</v>
      </c>
      <c r="AK11" s="57">
        <v>0</v>
      </c>
      <c r="AL11" s="50">
        <f>AJ11+AK11</f>
        <v>0</v>
      </c>
      <c r="AM11" s="51">
        <v>0</v>
      </c>
      <c r="AN11" s="57">
        <v>0</v>
      </c>
      <c r="AO11" s="73">
        <f>AM11+AN11</f>
        <v>0</v>
      </c>
      <c r="AP11" s="51">
        <v>0</v>
      </c>
      <c r="AQ11" s="57">
        <v>0</v>
      </c>
      <c r="AR11" s="50">
        <f>AP11+AQ11</f>
        <v>0</v>
      </c>
      <c r="AS11" s="72">
        <v>0</v>
      </c>
      <c r="AT11" s="57">
        <v>0</v>
      </c>
      <c r="AU11" s="73">
        <f>AS11+AT11</f>
        <v>0</v>
      </c>
      <c r="AV11" s="51">
        <v>0</v>
      </c>
      <c r="AW11" s="57">
        <v>0</v>
      </c>
      <c r="AX11" s="50">
        <f>AV11+AW11</f>
        <v>0</v>
      </c>
      <c r="AY11" s="72">
        <v>0</v>
      </c>
      <c r="AZ11" s="57">
        <v>0</v>
      </c>
      <c r="BA11" s="73">
        <f>AY11+AZ11</f>
        <v>0</v>
      </c>
      <c r="BB11" s="51">
        <v>0</v>
      </c>
      <c r="BC11" s="57">
        <v>0</v>
      </c>
      <c r="BD11" s="73">
        <f>BB11+BC11</f>
        <v>0</v>
      </c>
      <c r="BE11" s="51">
        <v>0</v>
      </c>
      <c r="BF11" s="57">
        <v>0</v>
      </c>
      <c r="BG11" s="73">
        <f>BE11+BF11</f>
        <v>0</v>
      </c>
      <c r="BH11" s="82">
        <f t="shared" ref="BH11:BJ12" si="4">I11+L11+O11+R11+U11+X11+AA11+AD11+AG11+AJ11+AM11</f>
        <v>7514</v>
      </c>
      <c r="BI11" s="83">
        <f t="shared" si="4"/>
        <v>786</v>
      </c>
      <c r="BJ11" s="137">
        <f t="shared" si="4"/>
        <v>8300</v>
      </c>
      <c r="BK11" s="82">
        <v>786</v>
      </c>
      <c r="BL11" s="81">
        <v>-786</v>
      </c>
      <c r="BM11" s="80">
        <f>BL11+BK11</f>
        <v>0</v>
      </c>
      <c r="BN11" s="138">
        <f>BM11+BJ11</f>
        <v>8300</v>
      </c>
    </row>
    <row r="12" spans="1:66" ht="36.75" customHeight="1">
      <c r="A12" s="262"/>
      <c r="B12" s="298"/>
      <c r="C12" s="300"/>
      <c r="D12" s="281"/>
      <c r="E12" s="176" t="s">
        <v>19</v>
      </c>
      <c r="F12" s="51">
        <v>7231</v>
      </c>
      <c r="G12" s="52">
        <v>0</v>
      </c>
      <c r="H12" s="149">
        <f>G12+F12</f>
        <v>7231</v>
      </c>
      <c r="I12" s="156"/>
      <c r="J12" s="157"/>
      <c r="K12" s="158"/>
      <c r="L12" s="156"/>
      <c r="M12" s="157"/>
      <c r="N12" s="158"/>
      <c r="O12" s="152">
        <v>0</v>
      </c>
      <c r="P12" s="52">
        <v>0</v>
      </c>
      <c r="Q12" s="149">
        <f>P12+O12</f>
        <v>0</v>
      </c>
      <c r="R12" s="152"/>
      <c r="S12" s="52">
        <v>0</v>
      </c>
      <c r="T12" s="153">
        <f>S12+R12</f>
        <v>0</v>
      </c>
      <c r="U12" s="152"/>
      <c r="V12" s="52"/>
      <c r="W12" s="149"/>
      <c r="X12" s="155">
        <v>7231</v>
      </c>
      <c r="Y12" s="52">
        <v>0</v>
      </c>
      <c r="Z12" s="73">
        <f>Y12+X12</f>
        <v>7231</v>
      </c>
      <c r="AA12" s="51">
        <v>0</v>
      </c>
      <c r="AB12" s="52">
        <v>0</v>
      </c>
      <c r="AC12" s="50">
        <v>0</v>
      </c>
      <c r="AD12" s="72">
        <v>0</v>
      </c>
      <c r="AE12" s="52">
        <v>0</v>
      </c>
      <c r="AF12" s="50">
        <v>0</v>
      </c>
      <c r="AG12" s="51">
        <v>0</v>
      </c>
      <c r="AH12" s="52">
        <v>0</v>
      </c>
      <c r="AI12" s="50">
        <v>0</v>
      </c>
      <c r="AJ12" s="51">
        <v>0</v>
      </c>
      <c r="AK12" s="52">
        <v>0</v>
      </c>
      <c r="AL12" s="50">
        <v>0</v>
      </c>
      <c r="AM12" s="51">
        <v>0</v>
      </c>
      <c r="AN12" s="52">
        <v>0</v>
      </c>
      <c r="AO12" s="73">
        <v>0</v>
      </c>
      <c r="AP12" s="51">
        <v>0</v>
      </c>
      <c r="AQ12" s="52">
        <v>0</v>
      </c>
      <c r="AR12" s="50">
        <v>0</v>
      </c>
      <c r="AS12" s="72">
        <v>0</v>
      </c>
      <c r="AT12" s="52">
        <v>0</v>
      </c>
      <c r="AU12" s="73">
        <v>0</v>
      </c>
      <c r="AV12" s="51">
        <v>0</v>
      </c>
      <c r="AW12" s="52">
        <v>0</v>
      </c>
      <c r="AX12" s="50">
        <v>0</v>
      </c>
      <c r="AY12" s="72">
        <v>0</v>
      </c>
      <c r="AZ12" s="52">
        <v>0</v>
      </c>
      <c r="BA12" s="73">
        <v>0</v>
      </c>
      <c r="BB12" s="51">
        <v>0</v>
      </c>
      <c r="BC12" s="52">
        <v>0</v>
      </c>
      <c r="BD12" s="73">
        <v>0</v>
      </c>
      <c r="BE12" s="51">
        <v>0</v>
      </c>
      <c r="BF12" s="52">
        <v>0</v>
      </c>
      <c r="BG12" s="73">
        <v>0</v>
      </c>
      <c r="BH12" s="82">
        <f t="shared" si="4"/>
        <v>7231</v>
      </c>
      <c r="BI12" s="83">
        <f t="shared" si="4"/>
        <v>0</v>
      </c>
      <c r="BJ12" s="137">
        <f t="shared" si="4"/>
        <v>7231</v>
      </c>
      <c r="BK12" s="82">
        <v>0</v>
      </c>
      <c r="BL12" s="83">
        <v>0</v>
      </c>
      <c r="BM12" s="80">
        <f>BL12+BK12</f>
        <v>0</v>
      </c>
      <c r="BN12" s="138">
        <f>BM12+BJ12</f>
        <v>7231</v>
      </c>
    </row>
    <row r="13" spans="1:66" ht="36.75" customHeight="1">
      <c r="A13" s="262"/>
      <c r="B13" s="298"/>
      <c r="C13" s="300"/>
      <c r="D13" s="301" t="s">
        <v>7</v>
      </c>
      <c r="E13" s="302"/>
      <c r="F13" s="59">
        <f t="shared" ref="F13:BN13" si="5">F12+F11</f>
        <v>15531</v>
      </c>
      <c r="G13" s="60">
        <f t="shared" si="5"/>
        <v>0</v>
      </c>
      <c r="H13" s="58">
        <f t="shared" si="5"/>
        <v>15531</v>
      </c>
      <c r="I13" s="139">
        <f t="shared" si="5"/>
        <v>0</v>
      </c>
      <c r="J13" s="140">
        <f t="shared" si="5"/>
        <v>0</v>
      </c>
      <c r="K13" s="141">
        <f t="shared" si="5"/>
        <v>0</v>
      </c>
      <c r="L13" s="139">
        <f t="shared" si="5"/>
        <v>0</v>
      </c>
      <c r="M13" s="140">
        <f t="shared" si="5"/>
        <v>0</v>
      </c>
      <c r="N13" s="141">
        <f t="shared" si="5"/>
        <v>0</v>
      </c>
      <c r="O13" s="59">
        <f t="shared" si="5"/>
        <v>0</v>
      </c>
      <c r="P13" s="60">
        <f t="shared" si="5"/>
        <v>0</v>
      </c>
      <c r="Q13" s="58">
        <f t="shared" si="5"/>
        <v>0</v>
      </c>
      <c r="R13" s="59">
        <f t="shared" si="5"/>
        <v>0</v>
      </c>
      <c r="S13" s="60">
        <f t="shared" si="5"/>
        <v>0</v>
      </c>
      <c r="T13" s="142">
        <f t="shared" si="5"/>
        <v>0</v>
      </c>
      <c r="U13" s="55"/>
      <c r="V13" s="56"/>
      <c r="W13" s="54"/>
      <c r="X13" s="159">
        <f t="shared" si="5"/>
        <v>14745</v>
      </c>
      <c r="Y13" s="56">
        <f t="shared" si="5"/>
        <v>786</v>
      </c>
      <c r="Z13" s="160">
        <f t="shared" si="5"/>
        <v>15531</v>
      </c>
      <c r="AA13" s="55">
        <f t="shared" si="5"/>
        <v>0</v>
      </c>
      <c r="AB13" s="56">
        <f t="shared" si="5"/>
        <v>0</v>
      </c>
      <c r="AC13" s="54">
        <f t="shared" si="5"/>
        <v>0</v>
      </c>
      <c r="AD13" s="159">
        <f t="shared" si="5"/>
        <v>0</v>
      </c>
      <c r="AE13" s="56">
        <f t="shared" si="5"/>
        <v>0</v>
      </c>
      <c r="AF13" s="54">
        <f t="shared" si="5"/>
        <v>0</v>
      </c>
      <c r="AG13" s="55">
        <f t="shared" si="5"/>
        <v>0</v>
      </c>
      <c r="AH13" s="56">
        <f t="shared" si="5"/>
        <v>0</v>
      </c>
      <c r="AI13" s="54">
        <f t="shared" si="5"/>
        <v>0</v>
      </c>
      <c r="AJ13" s="55">
        <f t="shared" si="5"/>
        <v>0</v>
      </c>
      <c r="AK13" s="56">
        <f t="shared" si="5"/>
        <v>0</v>
      </c>
      <c r="AL13" s="54">
        <f t="shared" si="5"/>
        <v>0</v>
      </c>
      <c r="AM13" s="55">
        <f t="shared" si="5"/>
        <v>0</v>
      </c>
      <c r="AN13" s="56">
        <f t="shared" si="5"/>
        <v>0</v>
      </c>
      <c r="AO13" s="160">
        <f t="shared" si="5"/>
        <v>0</v>
      </c>
      <c r="AP13" s="55">
        <f t="shared" si="5"/>
        <v>0</v>
      </c>
      <c r="AQ13" s="56">
        <f t="shared" si="5"/>
        <v>0</v>
      </c>
      <c r="AR13" s="54">
        <f t="shared" si="5"/>
        <v>0</v>
      </c>
      <c r="AS13" s="159">
        <f t="shared" si="5"/>
        <v>0</v>
      </c>
      <c r="AT13" s="56">
        <f t="shared" si="5"/>
        <v>0</v>
      </c>
      <c r="AU13" s="160">
        <f t="shared" si="5"/>
        <v>0</v>
      </c>
      <c r="AV13" s="55">
        <f t="shared" si="5"/>
        <v>0</v>
      </c>
      <c r="AW13" s="56">
        <f t="shared" si="5"/>
        <v>0</v>
      </c>
      <c r="AX13" s="54">
        <f t="shared" si="5"/>
        <v>0</v>
      </c>
      <c r="AY13" s="159">
        <f t="shared" si="5"/>
        <v>0</v>
      </c>
      <c r="AZ13" s="56">
        <f t="shared" si="5"/>
        <v>0</v>
      </c>
      <c r="BA13" s="160">
        <f t="shared" si="5"/>
        <v>0</v>
      </c>
      <c r="BB13" s="55">
        <f t="shared" si="5"/>
        <v>0</v>
      </c>
      <c r="BC13" s="56">
        <f t="shared" si="5"/>
        <v>0</v>
      </c>
      <c r="BD13" s="160">
        <f t="shared" si="5"/>
        <v>0</v>
      </c>
      <c r="BE13" s="55">
        <f t="shared" si="5"/>
        <v>0</v>
      </c>
      <c r="BF13" s="56">
        <f t="shared" si="5"/>
        <v>0</v>
      </c>
      <c r="BG13" s="160">
        <f t="shared" si="5"/>
        <v>0</v>
      </c>
      <c r="BH13" s="144">
        <f t="shared" si="5"/>
        <v>14745</v>
      </c>
      <c r="BI13" s="145">
        <f t="shared" si="5"/>
        <v>786</v>
      </c>
      <c r="BJ13" s="146">
        <f t="shared" si="5"/>
        <v>15531</v>
      </c>
      <c r="BK13" s="144">
        <f t="shared" si="5"/>
        <v>786</v>
      </c>
      <c r="BL13" s="145">
        <f t="shared" si="5"/>
        <v>-786</v>
      </c>
      <c r="BM13" s="147">
        <f t="shared" si="5"/>
        <v>0</v>
      </c>
      <c r="BN13" s="148">
        <f t="shared" si="5"/>
        <v>15531</v>
      </c>
    </row>
    <row r="14" spans="1:66" ht="36.75" customHeight="1">
      <c r="A14" s="262"/>
      <c r="B14" s="298"/>
      <c r="C14" s="300"/>
      <c r="D14" s="304" t="s">
        <v>21</v>
      </c>
      <c r="E14" s="305"/>
      <c r="F14" s="51">
        <f t="shared" ref="F14:BG15" si="6">F8+F11</f>
        <v>52800</v>
      </c>
      <c r="G14" s="57">
        <f t="shared" si="6"/>
        <v>0</v>
      </c>
      <c r="H14" s="50">
        <f t="shared" si="6"/>
        <v>52800</v>
      </c>
      <c r="I14" s="50">
        <f t="shared" si="6"/>
        <v>0</v>
      </c>
      <c r="J14" s="50">
        <f t="shared" si="6"/>
        <v>0</v>
      </c>
      <c r="K14" s="50">
        <f t="shared" si="6"/>
        <v>0</v>
      </c>
      <c r="L14" s="50">
        <f t="shared" si="6"/>
        <v>0</v>
      </c>
      <c r="M14" s="50">
        <f t="shared" si="6"/>
        <v>0</v>
      </c>
      <c r="N14" s="50">
        <f t="shared" si="6"/>
        <v>0</v>
      </c>
      <c r="O14" s="50">
        <f t="shared" si="6"/>
        <v>0</v>
      </c>
      <c r="P14" s="50">
        <f t="shared" si="6"/>
        <v>0</v>
      </c>
      <c r="Q14" s="50">
        <f t="shared" si="6"/>
        <v>0</v>
      </c>
      <c r="R14" s="50">
        <f t="shared" si="6"/>
        <v>0</v>
      </c>
      <c r="S14" s="50">
        <f t="shared" si="6"/>
        <v>0</v>
      </c>
      <c r="T14" s="73">
        <f t="shared" si="6"/>
        <v>0</v>
      </c>
      <c r="U14" s="51"/>
      <c r="V14" s="57"/>
      <c r="W14" s="50"/>
      <c r="X14" s="72">
        <f t="shared" si="6"/>
        <v>47800</v>
      </c>
      <c r="Y14" s="57">
        <f t="shared" si="6"/>
        <v>5000</v>
      </c>
      <c r="Z14" s="73">
        <f t="shared" si="6"/>
        <v>52800</v>
      </c>
      <c r="AA14" s="51">
        <f t="shared" si="6"/>
        <v>0</v>
      </c>
      <c r="AB14" s="57">
        <f t="shared" si="6"/>
        <v>0</v>
      </c>
      <c r="AC14" s="50">
        <f t="shared" si="6"/>
        <v>0</v>
      </c>
      <c r="AD14" s="72">
        <f t="shared" si="6"/>
        <v>0</v>
      </c>
      <c r="AE14" s="57">
        <f t="shared" si="6"/>
        <v>0</v>
      </c>
      <c r="AF14" s="57">
        <f t="shared" si="6"/>
        <v>0</v>
      </c>
      <c r="AG14" s="57">
        <f t="shared" si="6"/>
        <v>0</v>
      </c>
      <c r="AH14" s="57">
        <f t="shared" si="6"/>
        <v>0</v>
      </c>
      <c r="AI14" s="57">
        <f t="shared" si="6"/>
        <v>0</v>
      </c>
      <c r="AJ14" s="57">
        <f t="shared" si="6"/>
        <v>0</v>
      </c>
      <c r="AK14" s="57">
        <f t="shared" si="6"/>
        <v>0</v>
      </c>
      <c r="AL14" s="57">
        <f t="shared" si="6"/>
        <v>0</v>
      </c>
      <c r="AM14" s="57">
        <f t="shared" si="6"/>
        <v>0</v>
      </c>
      <c r="AN14" s="57">
        <f t="shared" si="6"/>
        <v>0</v>
      </c>
      <c r="AO14" s="73">
        <f t="shared" si="6"/>
        <v>0</v>
      </c>
      <c r="AP14" s="51">
        <f t="shared" si="6"/>
        <v>0</v>
      </c>
      <c r="AQ14" s="57">
        <f t="shared" si="6"/>
        <v>0</v>
      </c>
      <c r="AR14" s="50">
        <f t="shared" si="6"/>
        <v>0</v>
      </c>
      <c r="AS14" s="72">
        <f t="shared" si="6"/>
        <v>0</v>
      </c>
      <c r="AT14" s="57">
        <f t="shared" si="6"/>
        <v>0</v>
      </c>
      <c r="AU14" s="73">
        <f t="shared" si="6"/>
        <v>0</v>
      </c>
      <c r="AV14" s="51">
        <f t="shared" si="6"/>
        <v>0</v>
      </c>
      <c r="AW14" s="57">
        <f t="shared" si="6"/>
        <v>0</v>
      </c>
      <c r="AX14" s="50">
        <f t="shared" si="6"/>
        <v>0</v>
      </c>
      <c r="AY14" s="72">
        <f t="shared" si="6"/>
        <v>0</v>
      </c>
      <c r="AZ14" s="57">
        <f t="shared" si="6"/>
        <v>0</v>
      </c>
      <c r="BA14" s="73">
        <f t="shared" si="6"/>
        <v>0</v>
      </c>
      <c r="BB14" s="51">
        <f t="shared" si="6"/>
        <v>0</v>
      </c>
      <c r="BC14" s="57">
        <f t="shared" si="6"/>
        <v>0</v>
      </c>
      <c r="BD14" s="73">
        <f t="shared" si="6"/>
        <v>0</v>
      </c>
      <c r="BE14" s="51">
        <f t="shared" si="6"/>
        <v>0</v>
      </c>
      <c r="BF14" s="57">
        <f t="shared" si="6"/>
        <v>0</v>
      </c>
      <c r="BG14" s="73">
        <f t="shared" si="6"/>
        <v>0</v>
      </c>
      <c r="BH14" s="82">
        <f t="shared" ref="BH14:BJ15" si="7">I14+L14+O14+R14+U14+X14+AA14+AD14+AG14+AJ14+AM14</f>
        <v>47800</v>
      </c>
      <c r="BI14" s="84">
        <f t="shared" si="7"/>
        <v>5000</v>
      </c>
      <c r="BJ14" s="137">
        <f t="shared" si="7"/>
        <v>52800</v>
      </c>
      <c r="BK14" s="51">
        <f t="shared" ref="BK14:BM15" si="8">BK8+BK11</f>
        <v>5000</v>
      </c>
      <c r="BL14" s="57">
        <f t="shared" si="8"/>
        <v>-5000</v>
      </c>
      <c r="BM14" s="50">
        <f t="shared" si="8"/>
        <v>0</v>
      </c>
      <c r="BN14" s="138">
        <f>BM14+BJ14</f>
        <v>52800</v>
      </c>
    </row>
    <row r="15" spans="1:66" ht="36.75" customHeight="1">
      <c r="A15" s="262"/>
      <c r="B15" s="298"/>
      <c r="C15" s="300"/>
      <c r="D15" s="304" t="s">
        <v>19</v>
      </c>
      <c r="E15" s="305"/>
      <c r="F15" s="51">
        <f t="shared" si="6"/>
        <v>46000</v>
      </c>
      <c r="G15" s="57">
        <f t="shared" si="6"/>
        <v>0</v>
      </c>
      <c r="H15" s="50">
        <f t="shared" si="6"/>
        <v>46000</v>
      </c>
      <c r="I15" s="51">
        <f t="shared" si="6"/>
        <v>0</v>
      </c>
      <c r="J15" s="51">
        <f t="shared" si="6"/>
        <v>0</v>
      </c>
      <c r="K15" s="51">
        <f t="shared" si="6"/>
        <v>0</v>
      </c>
      <c r="L15" s="51">
        <f t="shared" si="6"/>
        <v>0</v>
      </c>
      <c r="M15" s="51">
        <f t="shared" si="6"/>
        <v>0</v>
      </c>
      <c r="N15" s="51">
        <f t="shared" si="6"/>
        <v>0</v>
      </c>
      <c r="O15" s="51">
        <f t="shared" si="6"/>
        <v>0</v>
      </c>
      <c r="P15" s="51">
        <f t="shared" si="6"/>
        <v>0</v>
      </c>
      <c r="Q15" s="51">
        <f t="shared" si="6"/>
        <v>0</v>
      </c>
      <c r="R15" s="51">
        <f t="shared" si="6"/>
        <v>0</v>
      </c>
      <c r="S15" s="51">
        <f t="shared" si="6"/>
        <v>0</v>
      </c>
      <c r="T15" s="161">
        <f t="shared" si="6"/>
        <v>0</v>
      </c>
      <c r="U15" s="51"/>
      <c r="V15" s="57"/>
      <c r="W15" s="50"/>
      <c r="X15" s="72">
        <f t="shared" si="6"/>
        <v>46000</v>
      </c>
      <c r="Y15" s="57">
        <f t="shared" si="6"/>
        <v>0</v>
      </c>
      <c r="Z15" s="73">
        <f t="shared" si="6"/>
        <v>46000</v>
      </c>
      <c r="AA15" s="51">
        <f t="shared" si="6"/>
        <v>0</v>
      </c>
      <c r="AB15" s="57">
        <f t="shared" si="6"/>
        <v>0</v>
      </c>
      <c r="AC15" s="50">
        <f t="shared" si="6"/>
        <v>0</v>
      </c>
      <c r="AD15" s="72">
        <f t="shared" si="6"/>
        <v>0</v>
      </c>
      <c r="AE15" s="57">
        <f t="shared" si="6"/>
        <v>0</v>
      </c>
      <c r="AF15" s="57">
        <f t="shared" si="6"/>
        <v>0</v>
      </c>
      <c r="AG15" s="57">
        <f t="shared" si="6"/>
        <v>0</v>
      </c>
      <c r="AH15" s="57">
        <f t="shared" si="6"/>
        <v>0</v>
      </c>
      <c r="AI15" s="57">
        <f t="shared" si="6"/>
        <v>0</v>
      </c>
      <c r="AJ15" s="57">
        <f t="shared" si="6"/>
        <v>0</v>
      </c>
      <c r="AK15" s="57">
        <f t="shared" si="6"/>
        <v>0</v>
      </c>
      <c r="AL15" s="57">
        <f t="shared" si="6"/>
        <v>0</v>
      </c>
      <c r="AM15" s="57">
        <f t="shared" si="6"/>
        <v>0</v>
      </c>
      <c r="AN15" s="57">
        <f t="shared" si="6"/>
        <v>0</v>
      </c>
      <c r="AO15" s="73">
        <f t="shared" si="6"/>
        <v>0</v>
      </c>
      <c r="AP15" s="51">
        <f t="shared" si="6"/>
        <v>0</v>
      </c>
      <c r="AQ15" s="57">
        <f t="shared" si="6"/>
        <v>0</v>
      </c>
      <c r="AR15" s="50">
        <f t="shared" si="6"/>
        <v>0</v>
      </c>
      <c r="AS15" s="72">
        <f t="shared" si="6"/>
        <v>0</v>
      </c>
      <c r="AT15" s="57">
        <f t="shared" si="6"/>
        <v>0</v>
      </c>
      <c r="AU15" s="73">
        <f t="shared" si="6"/>
        <v>0</v>
      </c>
      <c r="AV15" s="51">
        <f t="shared" si="6"/>
        <v>0</v>
      </c>
      <c r="AW15" s="57">
        <f t="shared" si="6"/>
        <v>0</v>
      </c>
      <c r="AX15" s="50">
        <f t="shared" si="6"/>
        <v>0</v>
      </c>
      <c r="AY15" s="72">
        <f t="shared" si="6"/>
        <v>0</v>
      </c>
      <c r="AZ15" s="57">
        <f t="shared" si="6"/>
        <v>0</v>
      </c>
      <c r="BA15" s="73">
        <f t="shared" si="6"/>
        <v>0</v>
      </c>
      <c r="BB15" s="51">
        <f t="shared" si="6"/>
        <v>0</v>
      </c>
      <c r="BC15" s="57">
        <f t="shared" si="6"/>
        <v>0</v>
      </c>
      <c r="BD15" s="73">
        <f t="shared" si="6"/>
        <v>0</v>
      </c>
      <c r="BE15" s="51">
        <f t="shared" si="6"/>
        <v>0</v>
      </c>
      <c r="BF15" s="57">
        <f t="shared" si="6"/>
        <v>0</v>
      </c>
      <c r="BG15" s="73">
        <f t="shared" si="6"/>
        <v>0</v>
      </c>
      <c r="BH15" s="82">
        <f t="shared" si="7"/>
        <v>46000</v>
      </c>
      <c r="BI15" s="84">
        <f t="shared" si="7"/>
        <v>0</v>
      </c>
      <c r="BJ15" s="137">
        <f t="shared" si="7"/>
        <v>46000</v>
      </c>
      <c r="BK15" s="51">
        <f t="shared" si="8"/>
        <v>0</v>
      </c>
      <c r="BL15" s="57">
        <f t="shared" si="8"/>
        <v>0</v>
      </c>
      <c r="BM15" s="50">
        <f t="shared" si="8"/>
        <v>0</v>
      </c>
      <c r="BN15" s="138">
        <f>BM15+BJ15</f>
        <v>46000</v>
      </c>
    </row>
    <row r="16" spans="1:66" s="33" customFormat="1" ht="36.75" customHeight="1" thickBot="1">
      <c r="A16" s="262"/>
      <c r="B16" s="298"/>
      <c r="C16" s="300"/>
      <c r="D16" s="306" t="s">
        <v>7</v>
      </c>
      <c r="E16" s="307"/>
      <c r="F16" s="74">
        <f t="shared" ref="F16:BN16" si="9">F15+F14</f>
        <v>98800</v>
      </c>
      <c r="G16" s="75">
        <f t="shared" si="9"/>
        <v>0</v>
      </c>
      <c r="H16" s="76">
        <f t="shared" si="9"/>
        <v>98800</v>
      </c>
      <c r="I16" s="76">
        <f t="shared" si="9"/>
        <v>0</v>
      </c>
      <c r="J16" s="76">
        <f t="shared" si="9"/>
        <v>0</v>
      </c>
      <c r="K16" s="76">
        <f t="shared" si="9"/>
        <v>0</v>
      </c>
      <c r="L16" s="76">
        <f t="shared" si="9"/>
        <v>0</v>
      </c>
      <c r="M16" s="76">
        <f t="shared" si="9"/>
        <v>0</v>
      </c>
      <c r="N16" s="76">
        <f t="shared" si="9"/>
        <v>0</v>
      </c>
      <c r="O16" s="76">
        <f t="shared" si="9"/>
        <v>0</v>
      </c>
      <c r="P16" s="76">
        <f t="shared" si="9"/>
        <v>0</v>
      </c>
      <c r="Q16" s="76">
        <f t="shared" si="9"/>
        <v>0</v>
      </c>
      <c r="R16" s="76">
        <f t="shared" si="9"/>
        <v>0</v>
      </c>
      <c r="S16" s="76">
        <f t="shared" si="9"/>
        <v>0</v>
      </c>
      <c r="T16" s="78">
        <f t="shared" si="9"/>
        <v>0</v>
      </c>
      <c r="U16" s="74"/>
      <c r="V16" s="75"/>
      <c r="W16" s="76"/>
      <c r="X16" s="77">
        <f t="shared" si="9"/>
        <v>93800</v>
      </c>
      <c r="Y16" s="75">
        <f t="shared" si="9"/>
        <v>5000</v>
      </c>
      <c r="Z16" s="78">
        <f t="shared" si="9"/>
        <v>98800</v>
      </c>
      <c r="AA16" s="74">
        <f t="shared" si="9"/>
        <v>0</v>
      </c>
      <c r="AB16" s="75">
        <f t="shared" si="9"/>
        <v>0</v>
      </c>
      <c r="AC16" s="76">
        <f t="shared" si="9"/>
        <v>0</v>
      </c>
      <c r="AD16" s="77">
        <f t="shared" si="9"/>
        <v>0</v>
      </c>
      <c r="AE16" s="75">
        <f t="shared" si="9"/>
        <v>0</v>
      </c>
      <c r="AF16" s="75">
        <f t="shared" si="9"/>
        <v>0</v>
      </c>
      <c r="AG16" s="75">
        <f t="shared" si="9"/>
        <v>0</v>
      </c>
      <c r="AH16" s="75">
        <f t="shared" si="9"/>
        <v>0</v>
      </c>
      <c r="AI16" s="75">
        <f t="shared" si="9"/>
        <v>0</v>
      </c>
      <c r="AJ16" s="75">
        <f t="shared" si="9"/>
        <v>0</v>
      </c>
      <c r="AK16" s="75">
        <f t="shared" si="9"/>
        <v>0</v>
      </c>
      <c r="AL16" s="75">
        <f t="shared" si="9"/>
        <v>0</v>
      </c>
      <c r="AM16" s="75">
        <f t="shared" si="9"/>
        <v>0</v>
      </c>
      <c r="AN16" s="75">
        <f t="shared" si="9"/>
        <v>0</v>
      </c>
      <c r="AO16" s="78">
        <f t="shared" si="9"/>
        <v>0</v>
      </c>
      <c r="AP16" s="74">
        <f t="shared" si="9"/>
        <v>0</v>
      </c>
      <c r="AQ16" s="75">
        <f t="shared" si="9"/>
        <v>0</v>
      </c>
      <c r="AR16" s="76">
        <f t="shared" si="9"/>
        <v>0</v>
      </c>
      <c r="AS16" s="77">
        <f t="shared" si="9"/>
        <v>0</v>
      </c>
      <c r="AT16" s="75">
        <f t="shared" si="9"/>
        <v>0</v>
      </c>
      <c r="AU16" s="78">
        <f t="shared" si="9"/>
        <v>0</v>
      </c>
      <c r="AV16" s="74">
        <f t="shared" si="9"/>
        <v>0</v>
      </c>
      <c r="AW16" s="75">
        <f t="shared" si="9"/>
        <v>0</v>
      </c>
      <c r="AX16" s="76">
        <f t="shared" si="9"/>
        <v>0</v>
      </c>
      <c r="AY16" s="77">
        <f t="shared" si="9"/>
        <v>0</v>
      </c>
      <c r="AZ16" s="75">
        <f t="shared" si="9"/>
        <v>0</v>
      </c>
      <c r="BA16" s="78">
        <f t="shared" si="9"/>
        <v>0</v>
      </c>
      <c r="BB16" s="74">
        <f t="shared" si="9"/>
        <v>0</v>
      </c>
      <c r="BC16" s="75">
        <f t="shared" si="9"/>
        <v>0</v>
      </c>
      <c r="BD16" s="78">
        <f t="shared" si="9"/>
        <v>0</v>
      </c>
      <c r="BE16" s="74">
        <f t="shared" si="9"/>
        <v>0</v>
      </c>
      <c r="BF16" s="75">
        <f t="shared" si="9"/>
        <v>0</v>
      </c>
      <c r="BG16" s="78">
        <f t="shared" si="9"/>
        <v>0</v>
      </c>
      <c r="BH16" s="74">
        <f t="shared" si="9"/>
        <v>93800</v>
      </c>
      <c r="BI16" s="75">
        <f t="shared" si="9"/>
        <v>5000</v>
      </c>
      <c r="BJ16" s="78">
        <f t="shared" si="9"/>
        <v>98800</v>
      </c>
      <c r="BK16" s="74">
        <f t="shared" si="9"/>
        <v>5000</v>
      </c>
      <c r="BL16" s="75">
        <f t="shared" si="9"/>
        <v>-5000</v>
      </c>
      <c r="BM16" s="76">
        <f t="shared" si="9"/>
        <v>0</v>
      </c>
      <c r="BN16" s="162">
        <f t="shared" si="9"/>
        <v>98800</v>
      </c>
    </row>
    <row r="17" spans="1:66" s="33" customFormat="1" ht="38.1" customHeight="1">
      <c r="A17" s="261">
        <v>3</v>
      </c>
      <c r="B17" s="274" t="s">
        <v>36</v>
      </c>
      <c r="C17" s="277" t="s">
        <v>39</v>
      </c>
      <c r="D17" s="280" t="s">
        <v>23</v>
      </c>
      <c r="E17" s="175" t="s">
        <v>21</v>
      </c>
      <c r="F17" s="28">
        <v>24542911</v>
      </c>
      <c r="G17" s="25">
        <v>0</v>
      </c>
      <c r="H17" s="29">
        <f>G17+F17</f>
        <v>24542911</v>
      </c>
      <c r="I17" s="28"/>
      <c r="J17" s="25"/>
      <c r="K17" s="29">
        <f>J17+I17</f>
        <v>0</v>
      </c>
      <c r="L17" s="28">
        <v>0</v>
      </c>
      <c r="M17" s="26">
        <v>0</v>
      </c>
      <c r="N17" s="29">
        <f>M17+L17</f>
        <v>0</v>
      </c>
      <c r="O17" s="26"/>
      <c r="P17" s="26"/>
      <c r="Q17" s="29"/>
      <c r="R17" s="28"/>
      <c r="S17" s="25"/>
      <c r="T17" s="29">
        <f>R17+S17</f>
        <v>0</v>
      </c>
      <c r="U17" s="28"/>
      <c r="V17" s="25"/>
      <c r="W17" s="29">
        <f>U17+V17</f>
        <v>0</v>
      </c>
      <c r="X17" s="28">
        <v>4080466</v>
      </c>
      <c r="Y17" s="25">
        <v>1859283</v>
      </c>
      <c r="Z17" s="29">
        <f>X17+Y17</f>
        <v>5939749</v>
      </c>
      <c r="AA17" s="28">
        <v>0</v>
      </c>
      <c r="AB17" s="25">
        <v>0</v>
      </c>
      <c r="AC17" s="29">
        <f>AA17+AB17</f>
        <v>0</v>
      </c>
      <c r="AD17" s="28">
        <v>0</v>
      </c>
      <c r="AE17" s="25">
        <v>0</v>
      </c>
      <c r="AF17" s="29">
        <f>AD17+AE17</f>
        <v>0</v>
      </c>
      <c r="AG17" s="28">
        <v>0</v>
      </c>
      <c r="AH17" s="25">
        <v>0</v>
      </c>
      <c r="AI17" s="29">
        <f>AG17+AH17</f>
        <v>0</v>
      </c>
      <c r="AJ17" s="28">
        <v>0</v>
      </c>
      <c r="AK17" s="25">
        <v>0</v>
      </c>
      <c r="AL17" s="29">
        <f>AJ17+AK17</f>
        <v>0</v>
      </c>
      <c r="AM17" s="28">
        <v>0</v>
      </c>
      <c r="AN17" s="25">
        <v>0</v>
      </c>
      <c r="AO17" s="29">
        <f>AM17+AN17</f>
        <v>0</v>
      </c>
      <c r="AP17" s="28">
        <v>0</v>
      </c>
      <c r="AQ17" s="25">
        <v>0</v>
      </c>
      <c r="AR17" s="29">
        <f>AP17+AQ17</f>
        <v>0</v>
      </c>
      <c r="AS17" s="28">
        <v>0</v>
      </c>
      <c r="AT17" s="25">
        <v>0</v>
      </c>
      <c r="AU17" s="29">
        <f>AS17+AT17</f>
        <v>0</v>
      </c>
      <c r="AV17" s="28">
        <v>0</v>
      </c>
      <c r="AW17" s="25">
        <v>0</v>
      </c>
      <c r="AX17" s="29">
        <f>AV17+AW17</f>
        <v>0</v>
      </c>
      <c r="AY17" s="28">
        <v>0</v>
      </c>
      <c r="AZ17" s="25">
        <v>0</v>
      </c>
      <c r="BA17" s="29">
        <f>AY17+AZ17</f>
        <v>0</v>
      </c>
      <c r="BB17" s="28">
        <v>0</v>
      </c>
      <c r="BC17" s="25">
        <v>0</v>
      </c>
      <c r="BD17" s="29">
        <f>BB17+BC17</f>
        <v>0</v>
      </c>
      <c r="BE17" s="28">
        <v>0</v>
      </c>
      <c r="BF17" s="25">
        <v>0</v>
      </c>
      <c r="BG17" s="29">
        <f>BE17+BF17</f>
        <v>0</v>
      </c>
      <c r="BH17" s="30">
        <f t="shared" ref="BH17:BJ18" si="10">I17+L17+O17+R17+U17+X17+AA17+AD17+AG17+AJ17+AM17</f>
        <v>4080466</v>
      </c>
      <c r="BI17" s="24">
        <f t="shared" si="10"/>
        <v>1859283</v>
      </c>
      <c r="BJ17" s="29">
        <f t="shared" si="10"/>
        <v>5939749</v>
      </c>
      <c r="BK17" s="28">
        <f>11294060+9168385</f>
        <v>20462445</v>
      </c>
      <c r="BL17" s="25">
        <v>-1859283</v>
      </c>
      <c r="BM17" s="29">
        <f>BL17+BK17</f>
        <v>18603162</v>
      </c>
      <c r="BN17" s="32">
        <f>BM17+BJ17</f>
        <v>24542911</v>
      </c>
    </row>
    <row r="18" spans="1:66" ht="38.1" customHeight="1">
      <c r="A18" s="262"/>
      <c r="B18" s="275"/>
      <c r="C18" s="278"/>
      <c r="D18" s="281"/>
      <c r="E18" s="176" t="s">
        <v>19</v>
      </c>
      <c r="F18" s="85">
        <v>275471</v>
      </c>
      <c r="G18" s="38">
        <v>0</v>
      </c>
      <c r="H18" s="86">
        <f>G18+F18</f>
        <v>275471</v>
      </c>
      <c r="I18" s="85"/>
      <c r="J18" s="87"/>
      <c r="K18" s="86">
        <f>J18+I18</f>
        <v>0</v>
      </c>
      <c r="L18" s="85">
        <v>0</v>
      </c>
      <c r="M18" s="38">
        <v>0</v>
      </c>
      <c r="N18" s="86">
        <f>M18+L18</f>
        <v>0</v>
      </c>
      <c r="O18" s="39"/>
      <c r="P18" s="39"/>
      <c r="Q18" s="86"/>
      <c r="R18" s="40">
        <v>0</v>
      </c>
      <c r="S18" s="39">
        <v>0</v>
      </c>
      <c r="T18" s="86">
        <f>R18+S18</f>
        <v>0</v>
      </c>
      <c r="U18" s="40">
        <v>0</v>
      </c>
      <c r="V18" s="41">
        <v>0</v>
      </c>
      <c r="W18" s="86">
        <f>U18+V18</f>
        <v>0</v>
      </c>
      <c r="X18" s="40">
        <v>0</v>
      </c>
      <c r="Y18" s="41">
        <v>0</v>
      </c>
      <c r="Z18" s="86">
        <f>X18+Y18</f>
        <v>0</v>
      </c>
      <c r="AA18" s="40">
        <v>0</v>
      </c>
      <c r="AB18" s="41">
        <v>0</v>
      </c>
      <c r="AC18" s="86">
        <f>AA18+AB18</f>
        <v>0</v>
      </c>
      <c r="AD18" s="40">
        <v>0</v>
      </c>
      <c r="AE18" s="41">
        <v>0</v>
      </c>
      <c r="AF18" s="86">
        <f>AD18+AE18</f>
        <v>0</v>
      </c>
      <c r="AG18" s="40">
        <v>0</v>
      </c>
      <c r="AH18" s="41">
        <v>0</v>
      </c>
      <c r="AI18" s="86">
        <f>AG18+AH18</f>
        <v>0</v>
      </c>
      <c r="AJ18" s="40">
        <v>0</v>
      </c>
      <c r="AK18" s="41">
        <v>0</v>
      </c>
      <c r="AL18" s="86">
        <f>AJ18+AK18</f>
        <v>0</v>
      </c>
      <c r="AM18" s="40">
        <v>0</v>
      </c>
      <c r="AN18" s="41">
        <v>0</v>
      </c>
      <c r="AO18" s="86">
        <f>AM18+AN18</f>
        <v>0</v>
      </c>
      <c r="AP18" s="40">
        <v>0</v>
      </c>
      <c r="AQ18" s="41">
        <v>0</v>
      </c>
      <c r="AR18" s="86">
        <f>AP18+AQ18</f>
        <v>0</v>
      </c>
      <c r="AS18" s="40">
        <v>0</v>
      </c>
      <c r="AT18" s="41">
        <v>0</v>
      </c>
      <c r="AU18" s="86">
        <f>AS18+AT18</f>
        <v>0</v>
      </c>
      <c r="AV18" s="40">
        <v>0</v>
      </c>
      <c r="AW18" s="41">
        <v>0</v>
      </c>
      <c r="AX18" s="86">
        <f>AV18+AW18</f>
        <v>0</v>
      </c>
      <c r="AY18" s="40">
        <v>0</v>
      </c>
      <c r="AZ18" s="41">
        <v>0</v>
      </c>
      <c r="BA18" s="86">
        <f>AY18+AZ18</f>
        <v>0</v>
      </c>
      <c r="BB18" s="40">
        <v>0</v>
      </c>
      <c r="BC18" s="41">
        <v>0</v>
      </c>
      <c r="BD18" s="86">
        <f>BB18+BC18</f>
        <v>0</v>
      </c>
      <c r="BE18" s="40">
        <v>0</v>
      </c>
      <c r="BF18" s="41">
        <v>0</v>
      </c>
      <c r="BG18" s="86">
        <f>BE18+BF18</f>
        <v>0</v>
      </c>
      <c r="BH18" s="85">
        <f t="shared" si="10"/>
        <v>0</v>
      </c>
      <c r="BI18" s="38">
        <f t="shared" si="10"/>
        <v>0</v>
      </c>
      <c r="BJ18" s="86">
        <f t="shared" si="10"/>
        <v>0</v>
      </c>
      <c r="BK18" s="85">
        <v>275471</v>
      </c>
      <c r="BL18" s="87"/>
      <c r="BM18" s="86">
        <f>BL18+BK18</f>
        <v>275471</v>
      </c>
      <c r="BN18" s="88">
        <f>BM18+BJ18</f>
        <v>275471</v>
      </c>
    </row>
    <row r="19" spans="1:66" s="33" customFormat="1" ht="38.1" customHeight="1" thickBot="1">
      <c r="A19" s="273"/>
      <c r="B19" s="276"/>
      <c r="C19" s="279"/>
      <c r="D19" s="282" t="s">
        <v>7</v>
      </c>
      <c r="E19" s="283"/>
      <c r="F19" s="35">
        <f t="shared" ref="F19:N19" si="11">F18+F17</f>
        <v>24818382</v>
      </c>
      <c r="G19" s="34">
        <f t="shared" si="11"/>
        <v>0</v>
      </c>
      <c r="H19" s="36">
        <f t="shared" si="11"/>
        <v>24818382</v>
      </c>
      <c r="I19" s="35">
        <f t="shared" si="11"/>
        <v>0</v>
      </c>
      <c r="J19" s="34">
        <f t="shared" si="11"/>
        <v>0</v>
      </c>
      <c r="K19" s="36">
        <f t="shared" si="11"/>
        <v>0</v>
      </c>
      <c r="L19" s="35">
        <f t="shared" si="11"/>
        <v>0</v>
      </c>
      <c r="M19" s="34">
        <f t="shared" si="11"/>
        <v>0</v>
      </c>
      <c r="N19" s="36">
        <f t="shared" si="11"/>
        <v>0</v>
      </c>
      <c r="O19" s="35"/>
      <c r="P19" s="34"/>
      <c r="Q19" s="36"/>
      <c r="R19" s="35">
        <f t="shared" ref="R19:BN19" si="12">R18+R17</f>
        <v>0</v>
      </c>
      <c r="S19" s="34">
        <f t="shared" si="12"/>
        <v>0</v>
      </c>
      <c r="T19" s="36">
        <f t="shared" si="12"/>
        <v>0</v>
      </c>
      <c r="U19" s="35">
        <f t="shared" si="12"/>
        <v>0</v>
      </c>
      <c r="V19" s="34">
        <f t="shared" si="12"/>
        <v>0</v>
      </c>
      <c r="W19" s="36">
        <f t="shared" si="12"/>
        <v>0</v>
      </c>
      <c r="X19" s="35">
        <f t="shared" si="12"/>
        <v>4080466</v>
      </c>
      <c r="Y19" s="34">
        <f t="shared" si="12"/>
        <v>1859283</v>
      </c>
      <c r="Z19" s="36">
        <f t="shared" si="12"/>
        <v>5939749</v>
      </c>
      <c r="AA19" s="35">
        <f t="shared" si="12"/>
        <v>0</v>
      </c>
      <c r="AB19" s="34">
        <f t="shared" si="12"/>
        <v>0</v>
      </c>
      <c r="AC19" s="36">
        <f t="shared" si="12"/>
        <v>0</v>
      </c>
      <c r="AD19" s="35">
        <f t="shared" si="12"/>
        <v>0</v>
      </c>
      <c r="AE19" s="34">
        <f t="shared" si="12"/>
        <v>0</v>
      </c>
      <c r="AF19" s="36">
        <f t="shared" si="12"/>
        <v>0</v>
      </c>
      <c r="AG19" s="35">
        <f t="shared" si="12"/>
        <v>0</v>
      </c>
      <c r="AH19" s="34">
        <f t="shared" si="12"/>
        <v>0</v>
      </c>
      <c r="AI19" s="36">
        <f t="shared" si="12"/>
        <v>0</v>
      </c>
      <c r="AJ19" s="35">
        <f t="shared" si="12"/>
        <v>0</v>
      </c>
      <c r="AK19" s="34">
        <f t="shared" si="12"/>
        <v>0</v>
      </c>
      <c r="AL19" s="36">
        <f t="shared" si="12"/>
        <v>0</v>
      </c>
      <c r="AM19" s="35">
        <f t="shared" si="12"/>
        <v>0</v>
      </c>
      <c r="AN19" s="34">
        <f t="shared" si="12"/>
        <v>0</v>
      </c>
      <c r="AO19" s="36">
        <f t="shared" si="12"/>
        <v>0</v>
      </c>
      <c r="AP19" s="35">
        <f t="shared" si="12"/>
        <v>0</v>
      </c>
      <c r="AQ19" s="34">
        <f t="shared" si="12"/>
        <v>0</v>
      </c>
      <c r="AR19" s="36">
        <f t="shared" si="12"/>
        <v>0</v>
      </c>
      <c r="AS19" s="35">
        <f t="shared" si="12"/>
        <v>0</v>
      </c>
      <c r="AT19" s="34">
        <f t="shared" si="12"/>
        <v>0</v>
      </c>
      <c r="AU19" s="36">
        <f t="shared" si="12"/>
        <v>0</v>
      </c>
      <c r="AV19" s="35">
        <f t="shared" si="12"/>
        <v>0</v>
      </c>
      <c r="AW19" s="34">
        <f t="shared" si="12"/>
        <v>0</v>
      </c>
      <c r="AX19" s="36">
        <f t="shared" si="12"/>
        <v>0</v>
      </c>
      <c r="AY19" s="35">
        <f t="shared" si="12"/>
        <v>0</v>
      </c>
      <c r="AZ19" s="34">
        <f t="shared" si="12"/>
        <v>0</v>
      </c>
      <c r="BA19" s="36">
        <f t="shared" si="12"/>
        <v>0</v>
      </c>
      <c r="BB19" s="35">
        <f t="shared" si="12"/>
        <v>0</v>
      </c>
      <c r="BC19" s="34">
        <f t="shared" si="12"/>
        <v>0</v>
      </c>
      <c r="BD19" s="36">
        <f t="shared" si="12"/>
        <v>0</v>
      </c>
      <c r="BE19" s="35">
        <f t="shared" si="12"/>
        <v>0</v>
      </c>
      <c r="BF19" s="34">
        <f t="shared" si="12"/>
        <v>0</v>
      </c>
      <c r="BG19" s="36">
        <f t="shared" si="12"/>
        <v>0</v>
      </c>
      <c r="BH19" s="35">
        <f t="shared" si="12"/>
        <v>4080466</v>
      </c>
      <c r="BI19" s="34">
        <f t="shared" si="12"/>
        <v>1859283</v>
      </c>
      <c r="BJ19" s="36">
        <f t="shared" si="12"/>
        <v>5939749</v>
      </c>
      <c r="BK19" s="35">
        <f t="shared" si="12"/>
        <v>20737916</v>
      </c>
      <c r="BL19" s="34">
        <f t="shared" si="12"/>
        <v>-1859283</v>
      </c>
      <c r="BM19" s="36">
        <f t="shared" si="12"/>
        <v>18878633</v>
      </c>
      <c r="BN19" s="37">
        <f t="shared" si="12"/>
        <v>24818382</v>
      </c>
    </row>
    <row r="20" spans="1:66" s="33" customFormat="1" ht="36.75" customHeight="1">
      <c r="A20" s="261">
        <v>4</v>
      </c>
      <c r="B20" s="263" t="s">
        <v>40</v>
      </c>
      <c r="C20" s="266" t="s">
        <v>0</v>
      </c>
      <c r="D20" s="269" t="s">
        <v>18</v>
      </c>
      <c r="E20" s="163" t="s">
        <v>21</v>
      </c>
      <c r="F20" s="42">
        <v>103322</v>
      </c>
      <c r="G20" s="43">
        <v>0</v>
      </c>
      <c r="H20" s="44">
        <f>G20+F20</f>
        <v>103322</v>
      </c>
      <c r="I20" s="42"/>
      <c r="J20" s="45"/>
      <c r="K20" s="44">
        <v>0</v>
      </c>
      <c r="L20" s="42"/>
      <c r="M20" s="45"/>
      <c r="N20" s="44">
        <v>0</v>
      </c>
      <c r="O20" s="42"/>
      <c r="P20" s="45"/>
      <c r="Q20" s="44"/>
      <c r="R20" s="42"/>
      <c r="S20" s="46"/>
      <c r="T20" s="44">
        <f>R20+S20</f>
        <v>0</v>
      </c>
      <c r="U20" s="42"/>
      <c r="V20" s="43">
        <v>0</v>
      </c>
      <c r="W20" s="44">
        <f>U20+V20</f>
        <v>0</v>
      </c>
      <c r="X20" s="42">
        <v>17205</v>
      </c>
      <c r="Y20" s="46">
        <v>13613</v>
      </c>
      <c r="Z20" s="44">
        <f>X20+Y20</f>
        <v>30818</v>
      </c>
      <c r="AA20" s="42">
        <v>0</v>
      </c>
      <c r="AB20" s="43">
        <v>0</v>
      </c>
      <c r="AC20" s="44">
        <f>AA20+AB20</f>
        <v>0</v>
      </c>
      <c r="AD20" s="42">
        <v>0</v>
      </c>
      <c r="AE20" s="43">
        <v>0</v>
      </c>
      <c r="AF20" s="44">
        <f>AD20+AE20</f>
        <v>0</v>
      </c>
      <c r="AG20" s="42">
        <v>0</v>
      </c>
      <c r="AH20" s="43">
        <v>0</v>
      </c>
      <c r="AI20" s="44">
        <f>AG20+AH20</f>
        <v>0</v>
      </c>
      <c r="AJ20" s="42">
        <v>0</v>
      </c>
      <c r="AK20" s="43">
        <v>0</v>
      </c>
      <c r="AL20" s="44">
        <f>AJ20+AK20</f>
        <v>0</v>
      </c>
      <c r="AM20" s="42">
        <v>0</v>
      </c>
      <c r="AN20" s="165">
        <v>0</v>
      </c>
      <c r="AO20" s="166">
        <f>AM20+AN20</f>
        <v>0</v>
      </c>
      <c r="AP20" s="42">
        <v>0</v>
      </c>
      <c r="AQ20" s="45">
        <v>0</v>
      </c>
      <c r="AR20" s="44">
        <f>AP20+AQ20</f>
        <v>0</v>
      </c>
      <c r="AS20" s="42">
        <v>0</v>
      </c>
      <c r="AT20" s="45">
        <v>0</v>
      </c>
      <c r="AU20" s="44">
        <f>AS20+AT20</f>
        <v>0</v>
      </c>
      <c r="AV20" s="42">
        <v>0</v>
      </c>
      <c r="AW20" s="45">
        <v>0</v>
      </c>
      <c r="AX20" s="44">
        <f>AV20+AW20</f>
        <v>0</v>
      </c>
      <c r="AY20" s="42">
        <v>0</v>
      </c>
      <c r="AZ20" s="45">
        <v>0</v>
      </c>
      <c r="BA20" s="44">
        <f>AY20+AZ20</f>
        <v>0</v>
      </c>
      <c r="BB20" s="42">
        <v>0</v>
      </c>
      <c r="BC20" s="45">
        <v>0</v>
      </c>
      <c r="BD20" s="44">
        <f>BB20+BC20</f>
        <v>0</v>
      </c>
      <c r="BE20" s="42">
        <v>0</v>
      </c>
      <c r="BF20" s="45">
        <v>0</v>
      </c>
      <c r="BG20" s="62">
        <f>BE20+BF20</f>
        <v>0</v>
      </c>
      <c r="BH20" s="47">
        <f t="shared" ref="BH20:BJ21" si="13">I20+L20+O20+R20+U20+X20+AA20+AD20+AG20+AJ20+AM20</f>
        <v>17205</v>
      </c>
      <c r="BI20" s="63">
        <f t="shared" si="13"/>
        <v>13613</v>
      </c>
      <c r="BJ20" s="44">
        <f t="shared" si="13"/>
        <v>30818</v>
      </c>
      <c r="BK20" s="167">
        <f>29720+56397</f>
        <v>86117</v>
      </c>
      <c r="BL20" s="46">
        <v>-13613</v>
      </c>
      <c r="BM20" s="44">
        <f>BL20+BK20</f>
        <v>72504</v>
      </c>
      <c r="BN20" s="48">
        <f>BM20+BJ20</f>
        <v>103322</v>
      </c>
    </row>
    <row r="21" spans="1:66" ht="36.75" customHeight="1">
      <c r="A21" s="262"/>
      <c r="B21" s="264"/>
      <c r="C21" s="267"/>
      <c r="D21" s="270"/>
      <c r="E21" s="164" t="s">
        <v>19</v>
      </c>
      <c r="F21" s="51">
        <v>7491</v>
      </c>
      <c r="G21" s="52">
        <v>0</v>
      </c>
      <c r="H21" s="50">
        <f>G21+F21</f>
        <v>7491</v>
      </c>
      <c r="I21" s="69"/>
      <c r="J21" s="66"/>
      <c r="K21" s="68">
        <f>J21+I21</f>
        <v>0</v>
      </c>
      <c r="L21" s="51"/>
      <c r="M21" s="61"/>
      <c r="N21" s="50">
        <f>M21+L21</f>
        <v>0</v>
      </c>
      <c r="O21" s="69"/>
      <c r="P21" s="70"/>
      <c r="Q21" s="68"/>
      <c r="R21" s="51"/>
      <c r="S21" s="57"/>
      <c r="T21" s="50">
        <f>R21+S21</f>
        <v>0</v>
      </c>
      <c r="U21" s="51">
        <v>0</v>
      </c>
      <c r="V21" s="57">
        <v>0</v>
      </c>
      <c r="W21" s="50">
        <f>U21+V21</f>
        <v>0</v>
      </c>
      <c r="X21" s="51">
        <v>0</v>
      </c>
      <c r="Y21" s="52">
        <v>0</v>
      </c>
      <c r="Z21" s="50">
        <f>X21+Y21</f>
        <v>0</v>
      </c>
      <c r="AA21" s="51">
        <v>0</v>
      </c>
      <c r="AB21" s="57">
        <v>0</v>
      </c>
      <c r="AC21" s="50">
        <f>AA21+AB21</f>
        <v>0</v>
      </c>
      <c r="AD21" s="168">
        <v>0</v>
      </c>
      <c r="AE21" s="57">
        <v>0</v>
      </c>
      <c r="AF21" s="68">
        <f>AD21+AE21</f>
        <v>0</v>
      </c>
      <c r="AG21" s="51">
        <v>0</v>
      </c>
      <c r="AH21" s="52">
        <v>0</v>
      </c>
      <c r="AI21" s="50">
        <f>AG21+AH21</f>
        <v>0</v>
      </c>
      <c r="AJ21" s="51">
        <v>0</v>
      </c>
      <c r="AK21" s="52">
        <v>0</v>
      </c>
      <c r="AL21" s="50">
        <f>AJ21+AK21</f>
        <v>0</v>
      </c>
      <c r="AM21" s="168">
        <v>0</v>
      </c>
      <c r="AN21" s="67">
        <v>0</v>
      </c>
      <c r="AO21" s="68">
        <f>AM21+AN21</f>
        <v>0</v>
      </c>
      <c r="AP21" s="51">
        <v>0</v>
      </c>
      <c r="AQ21" s="52">
        <v>0</v>
      </c>
      <c r="AR21" s="50">
        <f>AP21+AQ21</f>
        <v>0</v>
      </c>
      <c r="AS21" s="51">
        <v>0</v>
      </c>
      <c r="AT21" s="52">
        <v>0</v>
      </c>
      <c r="AU21" s="50">
        <f>AS21+AT21</f>
        <v>0</v>
      </c>
      <c r="AV21" s="51">
        <v>0</v>
      </c>
      <c r="AW21" s="52">
        <v>0</v>
      </c>
      <c r="AX21" s="50">
        <f>AV21+AW21</f>
        <v>0</v>
      </c>
      <c r="AY21" s="51">
        <v>0</v>
      </c>
      <c r="AZ21" s="52">
        <v>0</v>
      </c>
      <c r="BA21" s="50">
        <f>AY21+AZ21</f>
        <v>0</v>
      </c>
      <c r="BB21" s="51">
        <v>0</v>
      </c>
      <c r="BC21" s="52">
        <v>0</v>
      </c>
      <c r="BD21" s="50">
        <f>BB21+BC21</f>
        <v>0</v>
      </c>
      <c r="BE21" s="51">
        <v>0</v>
      </c>
      <c r="BF21" s="52">
        <v>0</v>
      </c>
      <c r="BG21" s="73">
        <f>BE21+BF21</f>
        <v>0</v>
      </c>
      <c r="BH21" s="51">
        <f t="shared" si="13"/>
        <v>0</v>
      </c>
      <c r="BI21" s="52">
        <f t="shared" si="13"/>
        <v>0</v>
      </c>
      <c r="BJ21" s="50">
        <f t="shared" si="13"/>
        <v>0</v>
      </c>
      <c r="BK21" s="72">
        <v>7491</v>
      </c>
      <c r="BL21" s="52">
        <v>0</v>
      </c>
      <c r="BM21" s="50">
        <f>BL21+BK21</f>
        <v>7491</v>
      </c>
      <c r="BN21" s="53">
        <f>BM21+BJ21</f>
        <v>7491</v>
      </c>
    </row>
    <row r="22" spans="1:66" s="33" customFormat="1" ht="36.75" customHeight="1" thickBot="1">
      <c r="A22" s="262"/>
      <c r="B22" s="265"/>
      <c r="C22" s="268"/>
      <c r="D22" s="271" t="s">
        <v>7</v>
      </c>
      <c r="E22" s="272"/>
      <c r="F22" s="169">
        <f t="shared" ref="F22:N22" si="14">F21+F20</f>
        <v>110813</v>
      </c>
      <c r="G22" s="170">
        <f t="shared" si="14"/>
        <v>0</v>
      </c>
      <c r="H22" s="171">
        <f t="shared" si="14"/>
        <v>110813</v>
      </c>
      <c r="I22" s="169">
        <f t="shared" si="14"/>
        <v>0</v>
      </c>
      <c r="J22" s="170">
        <f t="shared" si="14"/>
        <v>0</v>
      </c>
      <c r="K22" s="171">
        <f t="shared" si="14"/>
        <v>0</v>
      </c>
      <c r="L22" s="169">
        <f t="shared" si="14"/>
        <v>0</v>
      </c>
      <c r="M22" s="170">
        <f t="shared" si="14"/>
        <v>0</v>
      </c>
      <c r="N22" s="171">
        <f t="shared" si="14"/>
        <v>0</v>
      </c>
      <c r="O22" s="169"/>
      <c r="P22" s="170"/>
      <c r="Q22" s="171"/>
      <c r="R22" s="169">
        <f t="shared" ref="R22:BN22" si="15">R21+R20</f>
        <v>0</v>
      </c>
      <c r="S22" s="170">
        <f t="shared" si="15"/>
        <v>0</v>
      </c>
      <c r="T22" s="171">
        <f t="shared" si="15"/>
        <v>0</v>
      </c>
      <c r="U22" s="169">
        <f t="shared" si="15"/>
        <v>0</v>
      </c>
      <c r="V22" s="170">
        <f t="shared" si="15"/>
        <v>0</v>
      </c>
      <c r="W22" s="171">
        <f t="shared" si="15"/>
        <v>0</v>
      </c>
      <c r="X22" s="169">
        <f t="shared" si="15"/>
        <v>17205</v>
      </c>
      <c r="Y22" s="170">
        <f t="shared" si="15"/>
        <v>13613</v>
      </c>
      <c r="Z22" s="171">
        <f t="shared" si="15"/>
        <v>30818</v>
      </c>
      <c r="AA22" s="169">
        <f t="shared" si="15"/>
        <v>0</v>
      </c>
      <c r="AB22" s="170">
        <f t="shared" si="15"/>
        <v>0</v>
      </c>
      <c r="AC22" s="171">
        <f t="shared" si="15"/>
        <v>0</v>
      </c>
      <c r="AD22" s="169">
        <f t="shared" si="15"/>
        <v>0</v>
      </c>
      <c r="AE22" s="170">
        <f t="shared" si="15"/>
        <v>0</v>
      </c>
      <c r="AF22" s="171">
        <f t="shared" si="15"/>
        <v>0</v>
      </c>
      <c r="AG22" s="169">
        <f t="shared" si="15"/>
        <v>0</v>
      </c>
      <c r="AH22" s="170">
        <f t="shared" si="15"/>
        <v>0</v>
      </c>
      <c r="AI22" s="171">
        <f t="shared" si="15"/>
        <v>0</v>
      </c>
      <c r="AJ22" s="169">
        <f t="shared" si="15"/>
        <v>0</v>
      </c>
      <c r="AK22" s="170">
        <f t="shared" si="15"/>
        <v>0</v>
      </c>
      <c r="AL22" s="171">
        <f t="shared" si="15"/>
        <v>0</v>
      </c>
      <c r="AM22" s="169">
        <f t="shared" si="15"/>
        <v>0</v>
      </c>
      <c r="AN22" s="170">
        <f t="shared" si="15"/>
        <v>0</v>
      </c>
      <c r="AO22" s="171">
        <f t="shared" si="15"/>
        <v>0</v>
      </c>
      <c r="AP22" s="169">
        <f t="shared" si="15"/>
        <v>0</v>
      </c>
      <c r="AQ22" s="170">
        <f t="shared" si="15"/>
        <v>0</v>
      </c>
      <c r="AR22" s="171">
        <f t="shared" si="15"/>
        <v>0</v>
      </c>
      <c r="AS22" s="169">
        <f t="shared" si="15"/>
        <v>0</v>
      </c>
      <c r="AT22" s="170">
        <f t="shared" si="15"/>
        <v>0</v>
      </c>
      <c r="AU22" s="171">
        <f t="shared" si="15"/>
        <v>0</v>
      </c>
      <c r="AV22" s="169">
        <f t="shared" si="15"/>
        <v>0</v>
      </c>
      <c r="AW22" s="170">
        <f t="shared" si="15"/>
        <v>0</v>
      </c>
      <c r="AX22" s="171">
        <f t="shared" si="15"/>
        <v>0</v>
      </c>
      <c r="AY22" s="169">
        <f t="shared" si="15"/>
        <v>0</v>
      </c>
      <c r="AZ22" s="170">
        <f t="shared" si="15"/>
        <v>0</v>
      </c>
      <c r="BA22" s="171">
        <f t="shared" si="15"/>
        <v>0</v>
      </c>
      <c r="BB22" s="169">
        <f t="shared" si="15"/>
        <v>0</v>
      </c>
      <c r="BC22" s="170">
        <f t="shared" si="15"/>
        <v>0</v>
      </c>
      <c r="BD22" s="171">
        <f t="shared" si="15"/>
        <v>0</v>
      </c>
      <c r="BE22" s="169">
        <f t="shared" si="15"/>
        <v>0</v>
      </c>
      <c r="BF22" s="170">
        <f t="shared" si="15"/>
        <v>0</v>
      </c>
      <c r="BG22" s="172">
        <f t="shared" si="15"/>
        <v>0</v>
      </c>
      <c r="BH22" s="169">
        <f t="shared" si="15"/>
        <v>17205</v>
      </c>
      <c r="BI22" s="170">
        <f t="shared" si="15"/>
        <v>13613</v>
      </c>
      <c r="BJ22" s="171">
        <f t="shared" si="15"/>
        <v>30818</v>
      </c>
      <c r="BK22" s="173">
        <f t="shared" si="15"/>
        <v>93608</v>
      </c>
      <c r="BL22" s="170">
        <f t="shared" si="15"/>
        <v>-13613</v>
      </c>
      <c r="BM22" s="171">
        <f t="shared" si="15"/>
        <v>79995</v>
      </c>
      <c r="BN22" s="174">
        <f t="shared" si="15"/>
        <v>110813</v>
      </c>
    </row>
    <row r="23" spans="1:66" ht="32.25" customHeight="1" thickTop="1">
      <c r="A23" s="256" t="s">
        <v>24</v>
      </c>
      <c r="B23" s="257"/>
      <c r="C23" s="258"/>
      <c r="D23" s="244" t="s">
        <v>23</v>
      </c>
      <c r="E23" s="245"/>
      <c r="F23" s="92">
        <f>F17+F8</f>
        <v>24587411</v>
      </c>
      <c r="G23" s="93">
        <f t="shared" ref="G23:BN23" si="16">G17+G8</f>
        <v>0</v>
      </c>
      <c r="H23" s="94">
        <f t="shared" si="16"/>
        <v>24587411</v>
      </c>
      <c r="I23" s="95">
        <f t="shared" si="16"/>
        <v>0</v>
      </c>
      <c r="J23" s="96">
        <f t="shared" si="16"/>
        <v>0</v>
      </c>
      <c r="K23" s="96">
        <f t="shared" si="16"/>
        <v>0</v>
      </c>
      <c r="L23" s="96">
        <f t="shared" si="16"/>
        <v>0</v>
      </c>
      <c r="M23" s="96">
        <f t="shared" si="16"/>
        <v>0</v>
      </c>
      <c r="N23" s="96">
        <f t="shared" si="16"/>
        <v>0</v>
      </c>
      <c r="O23" s="96">
        <f t="shared" si="16"/>
        <v>0</v>
      </c>
      <c r="P23" s="96">
        <f t="shared" si="16"/>
        <v>0</v>
      </c>
      <c r="Q23" s="96">
        <f t="shared" si="16"/>
        <v>0</v>
      </c>
      <c r="R23" s="96">
        <f t="shared" si="16"/>
        <v>0</v>
      </c>
      <c r="S23" s="96">
        <f t="shared" si="16"/>
        <v>0</v>
      </c>
      <c r="T23" s="97">
        <f t="shared" si="16"/>
        <v>0</v>
      </c>
      <c r="U23" s="92">
        <f t="shared" si="16"/>
        <v>0</v>
      </c>
      <c r="V23" s="93">
        <f t="shared" si="16"/>
        <v>0</v>
      </c>
      <c r="W23" s="94">
        <f t="shared" si="16"/>
        <v>0</v>
      </c>
      <c r="X23" s="92">
        <f t="shared" si="16"/>
        <v>4120752</v>
      </c>
      <c r="Y23" s="93">
        <f t="shared" si="16"/>
        <v>1863497</v>
      </c>
      <c r="Z23" s="94">
        <f t="shared" si="16"/>
        <v>5984249</v>
      </c>
      <c r="AA23" s="92">
        <f t="shared" si="16"/>
        <v>0</v>
      </c>
      <c r="AB23" s="93">
        <f t="shared" si="16"/>
        <v>0</v>
      </c>
      <c r="AC23" s="94">
        <f t="shared" si="16"/>
        <v>0</v>
      </c>
      <c r="AD23" s="92">
        <f t="shared" si="16"/>
        <v>0</v>
      </c>
      <c r="AE23" s="93">
        <f t="shared" si="16"/>
        <v>0</v>
      </c>
      <c r="AF23" s="94">
        <f t="shared" si="16"/>
        <v>0</v>
      </c>
      <c r="AG23" s="92">
        <f t="shared" si="16"/>
        <v>0</v>
      </c>
      <c r="AH23" s="93">
        <f t="shared" si="16"/>
        <v>0</v>
      </c>
      <c r="AI23" s="94">
        <f t="shared" si="16"/>
        <v>0</v>
      </c>
      <c r="AJ23" s="92">
        <f t="shared" si="16"/>
        <v>0</v>
      </c>
      <c r="AK23" s="93">
        <f t="shared" si="16"/>
        <v>0</v>
      </c>
      <c r="AL23" s="94">
        <f t="shared" si="16"/>
        <v>0</v>
      </c>
      <c r="AM23" s="98">
        <f t="shared" si="16"/>
        <v>0</v>
      </c>
      <c r="AN23" s="93">
        <f t="shared" si="16"/>
        <v>0</v>
      </c>
      <c r="AO23" s="94">
        <f t="shared" si="16"/>
        <v>0</v>
      </c>
      <c r="AP23" s="92">
        <f t="shared" si="16"/>
        <v>0</v>
      </c>
      <c r="AQ23" s="93">
        <f t="shared" si="16"/>
        <v>0</v>
      </c>
      <c r="AR23" s="94">
        <f t="shared" si="16"/>
        <v>0</v>
      </c>
      <c r="AS23" s="95">
        <f t="shared" si="16"/>
        <v>0</v>
      </c>
      <c r="AT23" s="96">
        <f t="shared" si="16"/>
        <v>0</v>
      </c>
      <c r="AU23" s="96">
        <f t="shared" si="16"/>
        <v>0</v>
      </c>
      <c r="AV23" s="96">
        <f t="shared" si="16"/>
        <v>0</v>
      </c>
      <c r="AW23" s="96">
        <f t="shared" si="16"/>
        <v>0</v>
      </c>
      <c r="AX23" s="96">
        <f t="shared" si="16"/>
        <v>0</v>
      </c>
      <c r="AY23" s="96">
        <f t="shared" si="16"/>
        <v>0</v>
      </c>
      <c r="AZ23" s="96">
        <f t="shared" si="16"/>
        <v>0</v>
      </c>
      <c r="BA23" s="96">
        <f t="shared" si="16"/>
        <v>0</v>
      </c>
      <c r="BB23" s="96">
        <f t="shared" si="16"/>
        <v>0</v>
      </c>
      <c r="BC23" s="96">
        <f t="shared" si="16"/>
        <v>0</v>
      </c>
      <c r="BD23" s="96">
        <f t="shared" si="16"/>
        <v>0</v>
      </c>
      <c r="BE23" s="96">
        <f t="shared" si="16"/>
        <v>0</v>
      </c>
      <c r="BF23" s="96">
        <f t="shared" si="16"/>
        <v>0</v>
      </c>
      <c r="BG23" s="97">
        <f t="shared" si="16"/>
        <v>0</v>
      </c>
      <c r="BH23" s="92">
        <f t="shared" si="16"/>
        <v>4120752</v>
      </c>
      <c r="BI23" s="93">
        <f t="shared" si="16"/>
        <v>1863497</v>
      </c>
      <c r="BJ23" s="94">
        <f t="shared" si="16"/>
        <v>5984249</v>
      </c>
      <c r="BK23" s="92">
        <f t="shared" si="16"/>
        <v>20466659</v>
      </c>
      <c r="BL23" s="93">
        <f t="shared" si="16"/>
        <v>-1863497</v>
      </c>
      <c r="BM23" s="94">
        <f t="shared" si="16"/>
        <v>18603162</v>
      </c>
      <c r="BN23" s="99">
        <f t="shared" si="16"/>
        <v>24587411</v>
      </c>
    </row>
    <row r="24" spans="1:66" ht="32.25" customHeight="1">
      <c r="A24" s="240"/>
      <c r="B24" s="241"/>
      <c r="C24" s="259"/>
      <c r="D24" s="246" t="s">
        <v>18</v>
      </c>
      <c r="E24" s="247"/>
      <c r="F24" s="100">
        <f>F20</f>
        <v>103322</v>
      </c>
      <c r="G24" s="103">
        <f t="shared" ref="G24:BN24" si="17">G20</f>
        <v>0</v>
      </c>
      <c r="H24" s="102">
        <f t="shared" si="17"/>
        <v>103322</v>
      </c>
      <c r="I24" s="95">
        <f t="shared" si="17"/>
        <v>0</v>
      </c>
      <c r="J24" s="96">
        <f t="shared" si="17"/>
        <v>0</v>
      </c>
      <c r="K24" s="96">
        <f t="shared" si="17"/>
        <v>0</v>
      </c>
      <c r="L24" s="96">
        <f t="shared" si="17"/>
        <v>0</v>
      </c>
      <c r="M24" s="96">
        <f t="shared" si="17"/>
        <v>0</v>
      </c>
      <c r="N24" s="96">
        <f t="shared" si="17"/>
        <v>0</v>
      </c>
      <c r="O24" s="96">
        <f t="shared" si="17"/>
        <v>0</v>
      </c>
      <c r="P24" s="96">
        <f t="shared" si="17"/>
        <v>0</v>
      </c>
      <c r="Q24" s="96">
        <f t="shared" si="17"/>
        <v>0</v>
      </c>
      <c r="R24" s="96">
        <f t="shared" si="17"/>
        <v>0</v>
      </c>
      <c r="S24" s="96">
        <f t="shared" si="17"/>
        <v>0</v>
      </c>
      <c r="T24" s="97">
        <f t="shared" si="17"/>
        <v>0</v>
      </c>
      <c r="U24" s="100">
        <f t="shared" si="17"/>
        <v>0</v>
      </c>
      <c r="V24" s="101">
        <f t="shared" si="17"/>
        <v>0</v>
      </c>
      <c r="W24" s="102">
        <f t="shared" si="17"/>
        <v>0</v>
      </c>
      <c r="X24" s="100">
        <f t="shared" si="17"/>
        <v>17205</v>
      </c>
      <c r="Y24" s="101">
        <f t="shared" si="17"/>
        <v>13613</v>
      </c>
      <c r="Z24" s="102">
        <f t="shared" si="17"/>
        <v>30818</v>
      </c>
      <c r="AA24" s="100">
        <f t="shared" si="17"/>
        <v>0</v>
      </c>
      <c r="AB24" s="103">
        <f t="shared" si="17"/>
        <v>0</v>
      </c>
      <c r="AC24" s="102">
        <f t="shared" si="17"/>
        <v>0</v>
      </c>
      <c r="AD24" s="100">
        <f t="shared" si="17"/>
        <v>0</v>
      </c>
      <c r="AE24" s="103">
        <f t="shared" si="17"/>
        <v>0</v>
      </c>
      <c r="AF24" s="102">
        <f t="shared" si="17"/>
        <v>0</v>
      </c>
      <c r="AG24" s="100">
        <f t="shared" si="17"/>
        <v>0</v>
      </c>
      <c r="AH24" s="103">
        <f t="shared" si="17"/>
        <v>0</v>
      </c>
      <c r="AI24" s="102">
        <f t="shared" si="17"/>
        <v>0</v>
      </c>
      <c r="AJ24" s="100">
        <f t="shared" si="17"/>
        <v>0</v>
      </c>
      <c r="AK24" s="103">
        <f t="shared" si="17"/>
        <v>0</v>
      </c>
      <c r="AL24" s="102">
        <f t="shared" si="17"/>
        <v>0</v>
      </c>
      <c r="AM24" s="95">
        <f t="shared" si="17"/>
        <v>0</v>
      </c>
      <c r="AN24" s="96">
        <f t="shared" si="17"/>
        <v>0</v>
      </c>
      <c r="AO24" s="102">
        <f t="shared" si="17"/>
        <v>0</v>
      </c>
      <c r="AP24" s="100">
        <f t="shared" si="17"/>
        <v>0</v>
      </c>
      <c r="AQ24" s="96">
        <f t="shared" si="17"/>
        <v>0</v>
      </c>
      <c r="AR24" s="102">
        <f t="shared" si="17"/>
        <v>0</v>
      </c>
      <c r="AS24" s="95">
        <f t="shared" si="17"/>
        <v>0</v>
      </c>
      <c r="AT24" s="96">
        <f t="shared" si="17"/>
        <v>0</v>
      </c>
      <c r="AU24" s="96">
        <f t="shared" si="17"/>
        <v>0</v>
      </c>
      <c r="AV24" s="96">
        <f t="shared" si="17"/>
        <v>0</v>
      </c>
      <c r="AW24" s="96">
        <f t="shared" si="17"/>
        <v>0</v>
      </c>
      <c r="AX24" s="96">
        <f t="shared" si="17"/>
        <v>0</v>
      </c>
      <c r="AY24" s="96">
        <f t="shared" si="17"/>
        <v>0</v>
      </c>
      <c r="AZ24" s="96">
        <f t="shared" si="17"/>
        <v>0</v>
      </c>
      <c r="BA24" s="96">
        <f t="shared" si="17"/>
        <v>0</v>
      </c>
      <c r="BB24" s="96">
        <f t="shared" si="17"/>
        <v>0</v>
      </c>
      <c r="BC24" s="96">
        <f t="shared" si="17"/>
        <v>0</v>
      </c>
      <c r="BD24" s="96">
        <f t="shared" si="17"/>
        <v>0</v>
      </c>
      <c r="BE24" s="96">
        <f t="shared" si="17"/>
        <v>0</v>
      </c>
      <c r="BF24" s="96">
        <f t="shared" si="17"/>
        <v>0</v>
      </c>
      <c r="BG24" s="97">
        <f t="shared" si="17"/>
        <v>0</v>
      </c>
      <c r="BH24" s="100">
        <f t="shared" si="17"/>
        <v>17205</v>
      </c>
      <c r="BI24" s="101">
        <f t="shared" si="17"/>
        <v>13613</v>
      </c>
      <c r="BJ24" s="102">
        <f t="shared" si="17"/>
        <v>30818</v>
      </c>
      <c r="BK24" s="100">
        <f t="shared" si="17"/>
        <v>86117</v>
      </c>
      <c r="BL24" s="101">
        <f t="shared" si="17"/>
        <v>-13613</v>
      </c>
      <c r="BM24" s="102">
        <f t="shared" si="17"/>
        <v>72504</v>
      </c>
      <c r="BN24" s="104">
        <f t="shared" si="17"/>
        <v>103322</v>
      </c>
    </row>
    <row r="25" spans="1:66" ht="32.25" customHeight="1">
      <c r="A25" s="240"/>
      <c r="B25" s="241"/>
      <c r="C25" s="259"/>
      <c r="D25" s="248" t="s">
        <v>22</v>
      </c>
      <c r="E25" s="249"/>
      <c r="F25" s="100">
        <f>F11</f>
        <v>8300</v>
      </c>
      <c r="G25" s="96">
        <f t="shared" ref="G25:BN25" si="18">G11</f>
        <v>0</v>
      </c>
      <c r="H25" s="102">
        <f t="shared" si="18"/>
        <v>8300</v>
      </c>
      <c r="I25" s="95">
        <f t="shared" si="18"/>
        <v>0</v>
      </c>
      <c r="J25" s="96">
        <f t="shared" si="18"/>
        <v>0</v>
      </c>
      <c r="K25" s="96">
        <f t="shared" si="18"/>
        <v>0</v>
      </c>
      <c r="L25" s="96">
        <f t="shared" si="18"/>
        <v>0</v>
      </c>
      <c r="M25" s="96">
        <f t="shared" si="18"/>
        <v>0</v>
      </c>
      <c r="N25" s="96">
        <f t="shared" si="18"/>
        <v>0</v>
      </c>
      <c r="O25" s="96">
        <f t="shared" si="18"/>
        <v>0</v>
      </c>
      <c r="P25" s="96">
        <f t="shared" si="18"/>
        <v>0</v>
      </c>
      <c r="Q25" s="96">
        <f t="shared" si="18"/>
        <v>0</v>
      </c>
      <c r="R25" s="96">
        <f t="shared" si="18"/>
        <v>0</v>
      </c>
      <c r="S25" s="96">
        <f t="shared" si="18"/>
        <v>0</v>
      </c>
      <c r="T25" s="97">
        <f t="shared" si="18"/>
        <v>0</v>
      </c>
      <c r="U25" s="100">
        <f t="shared" si="18"/>
        <v>0</v>
      </c>
      <c r="V25" s="96">
        <f t="shared" si="18"/>
        <v>0</v>
      </c>
      <c r="W25" s="102">
        <f t="shared" si="18"/>
        <v>0</v>
      </c>
      <c r="X25" s="100">
        <f t="shared" si="18"/>
        <v>7514</v>
      </c>
      <c r="Y25" s="96">
        <f t="shared" si="18"/>
        <v>786</v>
      </c>
      <c r="Z25" s="102">
        <f t="shared" si="18"/>
        <v>8300</v>
      </c>
      <c r="AA25" s="100">
        <f t="shared" si="18"/>
        <v>0</v>
      </c>
      <c r="AB25" s="96">
        <f t="shared" si="18"/>
        <v>0</v>
      </c>
      <c r="AC25" s="102">
        <f t="shared" si="18"/>
        <v>0</v>
      </c>
      <c r="AD25" s="100">
        <f t="shared" si="18"/>
        <v>0</v>
      </c>
      <c r="AE25" s="96">
        <f t="shared" si="18"/>
        <v>0</v>
      </c>
      <c r="AF25" s="102">
        <f t="shared" si="18"/>
        <v>0</v>
      </c>
      <c r="AG25" s="100">
        <f t="shared" si="18"/>
        <v>0</v>
      </c>
      <c r="AH25" s="96">
        <f t="shared" si="18"/>
        <v>0</v>
      </c>
      <c r="AI25" s="102">
        <f t="shared" si="18"/>
        <v>0</v>
      </c>
      <c r="AJ25" s="100">
        <f t="shared" si="18"/>
        <v>0</v>
      </c>
      <c r="AK25" s="96">
        <f t="shared" si="18"/>
        <v>0</v>
      </c>
      <c r="AL25" s="102">
        <f t="shared" si="18"/>
        <v>0</v>
      </c>
      <c r="AM25" s="95">
        <f t="shared" si="18"/>
        <v>0</v>
      </c>
      <c r="AN25" s="96">
        <f t="shared" si="18"/>
        <v>0</v>
      </c>
      <c r="AO25" s="102">
        <f t="shared" si="18"/>
        <v>0</v>
      </c>
      <c r="AP25" s="100">
        <f t="shared" si="18"/>
        <v>0</v>
      </c>
      <c r="AQ25" s="96">
        <f t="shared" si="18"/>
        <v>0</v>
      </c>
      <c r="AR25" s="102">
        <f t="shared" si="18"/>
        <v>0</v>
      </c>
      <c r="AS25" s="95">
        <f t="shared" si="18"/>
        <v>0</v>
      </c>
      <c r="AT25" s="96">
        <f t="shared" si="18"/>
        <v>0</v>
      </c>
      <c r="AU25" s="96">
        <f t="shared" si="18"/>
        <v>0</v>
      </c>
      <c r="AV25" s="96">
        <f t="shared" si="18"/>
        <v>0</v>
      </c>
      <c r="AW25" s="96">
        <f t="shared" si="18"/>
        <v>0</v>
      </c>
      <c r="AX25" s="96">
        <f t="shared" si="18"/>
        <v>0</v>
      </c>
      <c r="AY25" s="96">
        <f t="shared" si="18"/>
        <v>0</v>
      </c>
      <c r="AZ25" s="96">
        <f t="shared" si="18"/>
        <v>0</v>
      </c>
      <c r="BA25" s="96">
        <f t="shared" si="18"/>
        <v>0</v>
      </c>
      <c r="BB25" s="96">
        <f t="shared" si="18"/>
        <v>0</v>
      </c>
      <c r="BC25" s="96">
        <f t="shared" si="18"/>
        <v>0</v>
      </c>
      <c r="BD25" s="96">
        <f t="shared" si="18"/>
        <v>0</v>
      </c>
      <c r="BE25" s="96">
        <f t="shared" si="18"/>
        <v>0</v>
      </c>
      <c r="BF25" s="96">
        <f t="shared" si="18"/>
        <v>0</v>
      </c>
      <c r="BG25" s="97">
        <f t="shared" si="18"/>
        <v>0</v>
      </c>
      <c r="BH25" s="100">
        <f t="shared" si="18"/>
        <v>7514</v>
      </c>
      <c r="BI25" s="96">
        <f t="shared" si="18"/>
        <v>786</v>
      </c>
      <c r="BJ25" s="102">
        <f t="shared" si="18"/>
        <v>8300</v>
      </c>
      <c r="BK25" s="100">
        <f t="shared" si="18"/>
        <v>786</v>
      </c>
      <c r="BL25" s="96">
        <f t="shared" si="18"/>
        <v>-786</v>
      </c>
      <c r="BM25" s="102">
        <f t="shared" si="18"/>
        <v>0</v>
      </c>
      <c r="BN25" s="104">
        <f t="shared" si="18"/>
        <v>8300</v>
      </c>
    </row>
    <row r="26" spans="1:66" ht="32.25" hidden="1" customHeight="1">
      <c r="A26" s="240"/>
      <c r="B26" s="241"/>
      <c r="C26" s="259"/>
      <c r="D26" s="248" t="s">
        <v>20</v>
      </c>
      <c r="E26" s="249"/>
      <c r="F26" s="100"/>
      <c r="G26" s="96"/>
      <c r="H26" s="102"/>
      <c r="I26" s="95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  <c r="U26" s="100"/>
      <c r="V26" s="96"/>
      <c r="W26" s="102"/>
      <c r="X26" s="100"/>
      <c r="Y26" s="96"/>
      <c r="Z26" s="102"/>
      <c r="AA26" s="100"/>
      <c r="AB26" s="96"/>
      <c r="AC26" s="102"/>
      <c r="AD26" s="100"/>
      <c r="AE26" s="96"/>
      <c r="AF26" s="102"/>
      <c r="AG26" s="100"/>
      <c r="AH26" s="96"/>
      <c r="AI26" s="102"/>
      <c r="AJ26" s="100"/>
      <c r="AK26" s="96"/>
      <c r="AL26" s="105"/>
      <c r="AM26" s="95"/>
      <c r="AN26" s="96"/>
      <c r="AO26" s="102"/>
      <c r="AP26" s="100"/>
      <c r="AQ26" s="96"/>
      <c r="AR26" s="102"/>
      <c r="AS26" s="95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7"/>
      <c r="BH26" s="100"/>
      <c r="BI26" s="96"/>
      <c r="BJ26" s="102"/>
      <c r="BK26" s="100"/>
      <c r="BL26" s="96"/>
      <c r="BM26" s="102"/>
      <c r="BN26" s="104"/>
    </row>
    <row r="27" spans="1:66" ht="32.25" customHeight="1" thickBot="1">
      <c r="A27" s="254"/>
      <c r="B27" s="255"/>
      <c r="C27" s="260"/>
      <c r="D27" s="252" t="s">
        <v>25</v>
      </c>
      <c r="E27" s="253"/>
      <c r="F27" s="106">
        <f>F17+F24+F14</f>
        <v>24699033</v>
      </c>
      <c r="G27" s="107">
        <f t="shared" ref="G27:BN27" si="19">G17+G24+G14</f>
        <v>0</v>
      </c>
      <c r="H27" s="108">
        <f t="shared" si="19"/>
        <v>24699033</v>
      </c>
      <c r="I27" s="109">
        <f t="shared" si="19"/>
        <v>0</v>
      </c>
      <c r="J27" s="110">
        <f t="shared" si="19"/>
        <v>0</v>
      </c>
      <c r="K27" s="110">
        <f t="shared" si="19"/>
        <v>0</v>
      </c>
      <c r="L27" s="110">
        <f t="shared" si="19"/>
        <v>0</v>
      </c>
      <c r="M27" s="110">
        <f t="shared" si="19"/>
        <v>0</v>
      </c>
      <c r="N27" s="110">
        <f t="shared" si="19"/>
        <v>0</v>
      </c>
      <c r="O27" s="110">
        <f t="shared" si="19"/>
        <v>0</v>
      </c>
      <c r="P27" s="110">
        <f t="shared" si="19"/>
        <v>0</v>
      </c>
      <c r="Q27" s="110">
        <f t="shared" si="19"/>
        <v>0</v>
      </c>
      <c r="R27" s="110">
        <f t="shared" si="19"/>
        <v>0</v>
      </c>
      <c r="S27" s="110">
        <f t="shared" si="19"/>
        <v>0</v>
      </c>
      <c r="T27" s="111">
        <f t="shared" si="19"/>
        <v>0</v>
      </c>
      <c r="U27" s="106">
        <f t="shared" si="19"/>
        <v>0</v>
      </c>
      <c r="V27" s="107">
        <f t="shared" si="19"/>
        <v>0</v>
      </c>
      <c r="W27" s="108">
        <f t="shared" si="19"/>
        <v>0</v>
      </c>
      <c r="X27" s="106">
        <f t="shared" si="19"/>
        <v>4145471</v>
      </c>
      <c r="Y27" s="107">
        <f t="shared" si="19"/>
        <v>1877896</v>
      </c>
      <c r="Z27" s="108">
        <f t="shared" si="19"/>
        <v>6023367</v>
      </c>
      <c r="AA27" s="106">
        <f t="shared" si="19"/>
        <v>0</v>
      </c>
      <c r="AB27" s="107">
        <f t="shared" si="19"/>
        <v>0</v>
      </c>
      <c r="AC27" s="108">
        <f t="shared" si="19"/>
        <v>0</v>
      </c>
      <c r="AD27" s="106">
        <f t="shared" si="19"/>
        <v>0</v>
      </c>
      <c r="AE27" s="107">
        <f t="shared" si="19"/>
        <v>0</v>
      </c>
      <c r="AF27" s="108">
        <f t="shared" si="19"/>
        <v>0</v>
      </c>
      <c r="AG27" s="106">
        <f t="shared" si="19"/>
        <v>0</v>
      </c>
      <c r="AH27" s="107">
        <f t="shared" si="19"/>
        <v>0</v>
      </c>
      <c r="AI27" s="108">
        <f t="shared" si="19"/>
        <v>0</v>
      </c>
      <c r="AJ27" s="106">
        <f t="shared" si="19"/>
        <v>0</v>
      </c>
      <c r="AK27" s="107">
        <f t="shared" si="19"/>
        <v>0</v>
      </c>
      <c r="AL27" s="108">
        <f t="shared" si="19"/>
        <v>0</v>
      </c>
      <c r="AM27" s="112">
        <f t="shared" si="19"/>
        <v>0</v>
      </c>
      <c r="AN27" s="107">
        <f t="shared" si="19"/>
        <v>0</v>
      </c>
      <c r="AO27" s="108">
        <f t="shared" si="19"/>
        <v>0</v>
      </c>
      <c r="AP27" s="106">
        <f t="shared" si="19"/>
        <v>0</v>
      </c>
      <c r="AQ27" s="107">
        <f t="shared" si="19"/>
        <v>0</v>
      </c>
      <c r="AR27" s="108">
        <f t="shared" si="19"/>
        <v>0</v>
      </c>
      <c r="AS27" s="109">
        <f t="shared" si="19"/>
        <v>0</v>
      </c>
      <c r="AT27" s="110">
        <f t="shared" si="19"/>
        <v>0</v>
      </c>
      <c r="AU27" s="110">
        <f t="shared" si="19"/>
        <v>0</v>
      </c>
      <c r="AV27" s="110">
        <f t="shared" si="19"/>
        <v>0</v>
      </c>
      <c r="AW27" s="110">
        <f t="shared" si="19"/>
        <v>0</v>
      </c>
      <c r="AX27" s="110">
        <f t="shared" si="19"/>
        <v>0</v>
      </c>
      <c r="AY27" s="110">
        <f t="shared" si="19"/>
        <v>0</v>
      </c>
      <c r="AZ27" s="110">
        <f t="shared" si="19"/>
        <v>0</v>
      </c>
      <c r="BA27" s="110">
        <f t="shared" si="19"/>
        <v>0</v>
      </c>
      <c r="BB27" s="110">
        <f t="shared" si="19"/>
        <v>0</v>
      </c>
      <c r="BC27" s="110">
        <f t="shared" si="19"/>
        <v>0</v>
      </c>
      <c r="BD27" s="110">
        <f t="shared" si="19"/>
        <v>0</v>
      </c>
      <c r="BE27" s="110">
        <f t="shared" si="19"/>
        <v>0</v>
      </c>
      <c r="BF27" s="110">
        <f t="shared" si="19"/>
        <v>0</v>
      </c>
      <c r="BG27" s="111">
        <f t="shared" si="19"/>
        <v>0</v>
      </c>
      <c r="BH27" s="106">
        <f t="shared" si="19"/>
        <v>4145471</v>
      </c>
      <c r="BI27" s="107">
        <f t="shared" si="19"/>
        <v>1877896</v>
      </c>
      <c r="BJ27" s="108">
        <f t="shared" si="19"/>
        <v>6023367</v>
      </c>
      <c r="BK27" s="106">
        <f t="shared" si="19"/>
        <v>20553562</v>
      </c>
      <c r="BL27" s="107">
        <f t="shared" si="19"/>
        <v>-1877896</v>
      </c>
      <c r="BM27" s="108">
        <f t="shared" si="19"/>
        <v>18675666</v>
      </c>
      <c r="BN27" s="113">
        <f t="shared" si="19"/>
        <v>24699033</v>
      </c>
    </row>
    <row r="28" spans="1:66" ht="32.25" customHeight="1">
      <c r="A28" s="240" t="s">
        <v>26</v>
      </c>
      <c r="B28" s="241"/>
      <c r="C28" s="241"/>
      <c r="D28" s="244" t="s">
        <v>23</v>
      </c>
      <c r="E28" s="245"/>
      <c r="F28" s="92">
        <f>F18+F9</f>
        <v>314240</v>
      </c>
      <c r="G28" s="93">
        <f t="shared" ref="G28:BN28" si="20">G18+G9</f>
        <v>0</v>
      </c>
      <c r="H28" s="94">
        <f t="shared" si="20"/>
        <v>314240</v>
      </c>
      <c r="I28" s="95">
        <f t="shared" si="20"/>
        <v>0</v>
      </c>
      <c r="J28" s="96">
        <f t="shared" si="20"/>
        <v>0</v>
      </c>
      <c r="K28" s="96">
        <f t="shared" si="20"/>
        <v>0</v>
      </c>
      <c r="L28" s="96">
        <f t="shared" si="20"/>
        <v>0</v>
      </c>
      <c r="M28" s="96">
        <f t="shared" si="20"/>
        <v>0</v>
      </c>
      <c r="N28" s="96">
        <f t="shared" si="20"/>
        <v>0</v>
      </c>
      <c r="O28" s="96">
        <f t="shared" si="20"/>
        <v>0</v>
      </c>
      <c r="P28" s="96">
        <f t="shared" si="20"/>
        <v>0</v>
      </c>
      <c r="Q28" s="96">
        <f t="shared" si="20"/>
        <v>0</v>
      </c>
      <c r="R28" s="96">
        <f t="shared" si="20"/>
        <v>0</v>
      </c>
      <c r="S28" s="96">
        <f t="shared" si="20"/>
        <v>0</v>
      </c>
      <c r="T28" s="97">
        <f t="shared" si="20"/>
        <v>0</v>
      </c>
      <c r="U28" s="92">
        <f t="shared" si="20"/>
        <v>0</v>
      </c>
      <c r="V28" s="93">
        <f t="shared" si="20"/>
        <v>0</v>
      </c>
      <c r="W28" s="94">
        <f t="shared" si="20"/>
        <v>0</v>
      </c>
      <c r="X28" s="92">
        <f t="shared" si="20"/>
        <v>38769</v>
      </c>
      <c r="Y28" s="93">
        <f t="shared" si="20"/>
        <v>0</v>
      </c>
      <c r="Z28" s="94">
        <f t="shared" si="20"/>
        <v>38769</v>
      </c>
      <c r="AA28" s="92">
        <f t="shared" si="20"/>
        <v>0</v>
      </c>
      <c r="AB28" s="93">
        <f t="shared" si="20"/>
        <v>0</v>
      </c>
      <c r="AC28" s="94">
        <f t="shared" si="20"/>
        <v>0</v>
      </c>
      <c r="AD28" s="92">
        <f t="shared" si="20"/>
        <v>0</v>
      </c>
      <c r="AE28" s="93">
        <f t="shared" si="20"/>
        <v>0</v>
      </c>
      <c r="AF28" s="94">
        <f t="shared" si="20"/>
        <v>0</v>
      </c>
      <c r="AG28" s="92">
        <f t="shared" si="20"/>
        <v>0</v>
      </c>
      <c r="AH28" s="93">
        <f t="shared" si="20"/>
        <v>0</v>
      </c>
      <c r="AI28" s="94">
        <f t="shared" si="20"/>
        <v>0</v>
      </c>
      <c r="AJ28" s="92">
        <f t="shared" si="20"/>
        <v>0</v>
      </c>
      <c r="AK28" s="93">
        <f t="shared" si="20"/>
        <v>0</v>
      </c>
      <c r="AL28" s="94">
        <f t="shared" si="20"/>
        <v>0</v>
      </c>
      <c r="AM28" s="92">
        <f t="shared" si="20"/>
        <v>0</v>
      </c>
      <c r="AN28" s="93">
        <f t="shared" si="20"/>
        <v>0</v>
      </c>
      <c r="AO28" s="94">
        <f t="shared" si="20"/>
        <v>0</v>
      </c>
      <c r="AP28" s="92">
        <f t="shared" si="20"/>
        <v>0</v>
      </c>
      <c r="AQ28" s="93">
        <f t="shared" si="20"/>
        <v>0</v>
      </c>
      <c r="AR28" s="94">
        <f t="shared" si="20"/>
        <v>0</v>
      </c>
      <c r="AS28" s="95">
        <f t="shared" si="20"/>
        <v>0</v>
      </c>
      <c r="AT28" s="96">
        <f t="shared" si="20"/>
        <v>0</v>
      </c>
      <c r="AU28" s="96">
        <f t="shared" si="20"/>
        <v>0</v>
      </c>
      <c r="AV28" s="96">
        <f t="shared" si="20"/>
        <v>0</v>
      </c>
      <c r="AW28" s="96">
        <f t="shared" si="20"/>
        <v>0</v>
      </c>
      <c r="AX28" s="96">
        <f t="shared" si="20"/>
        <v>0</v>
      </c>
      <c r="AY28" s="96">
        <f t="shared" si="20"/>
        <v>0</v>
      </c>
      <c r="AZ28" s="96">
        <f t="shared" si="20"/>
        <v>0</v>
      </c>
      <c r="BA28" s="96">
        <f t="shared" si="20"/>
        <v>0</v>
      </c>
      <c r="BB28" s="96">
        <f t="shared" si="20"/>
        <v>0</v>
      </c>
      <c r="BC28" s="96">
        <f t="shared" si="20"/>
        <v>0</v>
      </c>
      <c r="BD28" s="96">
        <f t="shared" si="20"/>
        <v>0</v>
      </c>
      <c r="BE28" s="96">
        <f t="shared" si="20"/>
        <v>0</v>
      </c>
      <c r="BF28" s="96">
        <f t="shared" si="20"/>
        <v>0</v>
      </c>
      <c r="BG28" s="97">
        <f t="shared" si="20"/>
        <v>0</v>
      </c>
      <c r="BH28" s="92">
        <f t="shared" si="20"/>
        <v>38769</v>
      </c>
      <c r="BI28" s="93">
        <f t="shared" si="20"/>
        <v>0</v>
      </c>
      <c r="BJ28" s="94">
        <f t="shared" si="20"/>
        <v>38769</v>
      </c>
      <c r="BK28" s="92">
        <f t="shared" si="20"/>
        <v>275471</v>
      </c>
      <c r="BL28" s="93">
        <f t="shared" si="20"/>
        <v>0</v>
      </c>
      <c r="BM28" s="94">
        <f t="shared" si="20"/>
        <v>275471</v>
      </c>
      <c r="BN28" s="99">
        <f t="shared" si="20"/>
        <v>314240</v>
      </c>
    </row>
    <row r="29" spans="1:66" ht="32.25" customHeight="1">
      <c r="A29" s="240"/>
      <c r="B29" s="241"/>
      <c r="C29" s="241"/>
      <c r="D29" s="246" t="s">
        <v>18</v>
      </c>
      <c r="E29" s="247"/>
      <c r="F29" s="100">
        <f>F6+F21</f>
        <v>7491</v>
      </c>
      <c r="G29" s="101">
        <f t="shared" ref="G29:BN29" si="21">G6+G21</f>
        <v>15000000</v>
      </c>
      <c r="H29" s="102">
        <f t="shared" si="21"/>
        <v>15007491</v>
      </c>
      <c r="I29" s="95">
        <f t="shared" si="21"/>
        <v>0</v>
      </c>
      <c r="J29" s="96">
        <f t="shared" si="21"/>
        <v>0</v>
      </c>
      <c r="K29" s="96">
        <f t="shared" si="21"/>
        <v>0</v>
      </c>
      <c r="L29" s="96">
        <f t="shared" si="21"/>
        <v>0</v>
      </c>
      <c r="M29" s="96">
        <f t="shared" si="21"/>
        <v>0</v>
      </c>
      <c r="N29" s="96">
        <f t="shared" si="21"/>
        <v>0</v>
      </c>
      <c r="O29" s="96">
        <f t="shared" si="21"/>
        <v>0</v>
      </c>
      <c r="P29" s="96">
        <f t="shared" si="21"/>
        <v>0</v>
      </c>
      <c r="Q29" s="96">
        <f t="shared" si="21"/>
        <v>0</v>
      </c>
      <c r="R29" s="96">
        <f t="shared" si="21"/>
        <v>0</v>
      </c>
      <c r="S29" s="96">
        <f t="shared" si="21"/>
        <v>0</v>
      </c>
      <c r="T29" s="97">
        <f t="shared" si="21"/>
        <v>0</v>
      </c>
      <c r="U29" s="100">
        <f t="shared" si="21"/>
        <v>0</v>
      </c>
      <c r="V29" s="101">
        <f t="shared" si="21"/>
        <v>0</v>
      </c>
      <c r="W29" s="102">
        <f t="shared" si="21"/>
        <v>0</v>
      </c>
      <c r="X29" s="100">
        <f t="shared" si="21"/>
        <v>0</v>
      </c>
      <c r="Y29" s="101">
        <f t="shared" si="21"/>
        <v>1000000</v>
      </c>
      <c r="Z29" s="102">
        <f t="shared" si="21"/>
        <v>1000000</v>
      </c>
      <c r="AA29" s="100">
        <f t="shared" si="21"/>
        <v>0</v>
      </c>
      <c r="AB29" s="101">
        <f t="shared" si="21"/>
        <v>14000000</v>
      </c>
      <c r="AC29" s="102">
        <f t="shared" si="21"/>
        <v>14000000</v>
      </c>
      <c r="AD29" s="100">
        <f t="shared" si="21"/>
        <v>0</v>
      </c>
      <c r="AE29" s="96">
        <f t="shared" si="21"/>
        <v>0</v>
      </c>
      <c r="AF29" s="102">
        <f t="shared" si="21"/>
        <v>0</v>
      </c>
      <c r="AG29" s="100">
        <f t="shared" si="21"/>
        <v>0</v>
      </c>
      <c r="AH29" s="96">
        <f t="shared" si="21"/>
        <v>0</v>
      </c>
      <c r="AI29" s="102">
        <f t="shared" si="21"/>
        <v>0</v>
      </c>
      <c r="AJ29" s="100">
        <f t="shared" si="21"/>
        <v>0</v>
      </c>
      <c r="AK29" s="96">
        <f t="shared" si="21"/>
        <v>0</v>
      </c>
      <c r="AL29" s="102">
        <f t="shared" si="21"/>
        <v>0</v>
      </c>
      <c r="AM29" s="100">
        <f t="shared" si="21"/>
        <v>0</v>
      </c>
      <c r="AN29" s="96">
        <f t="shared" si="21"/>
        <v>0</v>
      </c>
      <c r="AO29" s="102">
        <f t="shared" si="21"/>
        <v>0</v>
      </c>
      <c r="AP29" s="100">
        <f t="shared" si="21"/>
        <v>0</v>
      </c>
      <c r="AQ29" s="96">
        <f t="shared" si="21"/>
        <v>0</v>
      </c>
      <c r="AR29" s="102">
        <f t="shared" si="21"/>
        <v>0</v>
      </c>
      <c r="AS29" s="95">
        <f t="shared" si="21"/>
        <v>0</v>
      </c>
      <c r="AT29" s="96">
        <f t="shared" si="21"/>
        <v>0</v>
      </c>
      <c r="AU29" s="96">
        <f t="shared" si="21"/>
        <v>0</v>
      </c>
      <c r="AV29" s="96">
        <f t="shared" si="21"/>
        <v>0</v>
      </c>
      <c r="AW29" s="96">
        <f t="shared" si="21"/>
        <v>0</v>
      </c>
      <c r="AX29" s="96">
        <f t="shared" si="21"/>
        <v>0</v>
      </c>
      <c r="AY29" s="96">
        <f t="shared" si="21"/>
        <v>0</v>
      </c>
      <c r="AZ29" s="96">
        <f t="shared" si="21"/>
        <v>0</v>
      </c>
      <c r="BA29" s="96">
        <f t="shared" si="21"/>
        <v>0</v>
      </c>
      <c r="BB29" s="96">
        <f t="shared" si="21"/>
        <v>0</v>
      </c>
      <c r="BC29" s="96">
        <f t="shared" si="21"/>
        <v>0</v>
      </c>
      <c r="BD29" s="96">
        <f t="shared" si="21"/>
        <v>0</v>
      </c>
      <c r="BE29" s="96">
        <f t="shared" si="21"/>
        <v>0</v>
      </c>
      <c r="BF29" s="96">
        <f t="shared" si="21"/>
        <v>0</v>
      </c>
      <c r="BG29" s="97">
        <f t="shared" si="21"/>
        <v>0</v>
      </c>
      <c r="BH29" s="100">
        <f t="shared" si="21"/>
        <v>0</v>
      </c>
      <c r="BI29" s="101">
        <f t="shared" si="21"/>
        <v>15000000</v>
      </c>
      <c r="BJ29" s="102">
        <f t="shared" si="21"/>
        <v>15000000</v>
      </c>
      <c r="BK29" s="100">
        <f t="shared" si="21"/>
        <v>7491</v>
      </c>
      <c r="BL29" s="103">
        <f t="shared" si="21"/>
        <v>0</v>
      </c>
      <c r="BM29" s="102">
        <f t="shared" si="21"/>
        <v>7491</v>
      </c>
      <c r="BN29" s="104">
        <f t="shared" si="21"/>
        <v>15007491</v>
      </c>
    </row>
    <row r="30" spans="1:66" ht="32.25" customHeight="1">
      <c r="A30" s="240"/>
      <c r="B30" s="241"/>
      <c r="C30" s="241"/>
      <c r="D30" s="248" t="s">
        <v>22</v>
      </c>
      <c r="E30" s="249"/>
      <c r="F30" s="100">
        <f>F12</f>
        <v>7231</v>
      </c>
      <c r="G30" s="96">
        <f t="shared" ref="G30:BN30" si="22">G12</f>
        <v>0</v>
      </c>
      <c r="H30" s="102">
        <f t="shared" si="22"/>
        <v>7231</v>
      </c>
      <c r="I30" s="95">
        <f t="shared" si="22"/>
        <v>0</v>
      </c>
      <c r="J30" s="96">
        <f t="shared" si="22"/>
        <v>0</v>
      </c>
      <c r="K30" s="96">
        <f t="shared" si="22"/>
        <v>0</v>
      </c>
      <c r="L30" s="96">
        <f t="shared" si="22"/>
        <v>0</v>
      </c>
      <c r="M30" s="96">
        <f t="shared" si="22"/>
        <v>0</v>
      </c>
      <c r="N30" s="96">
        <f t="shared" si="22"/>
        <v>0</v>
      </c>
      <c r="O30" s="96">
        <f t="shared" si="22"/>
        <v>0</v>
      </c>
      <c r="P30" s="96">
        <f t="shared" si="22"/>
        <v>0</v>
      </c>
      <c r="Q30" s="96">
        <f t="shared" si="22"/>
        <v>0</v>
      </c>
      <c r="R30" s="96">
        <f t="shared" si="22"/>
        <v>0</v>
      </c>
      <c r="S30" s="96">
        <f t="shared" si="22"/>
        <v>0</v>
      </c>
      <c r="T30" s="97">
        <f t="shared" si="22"/>
        <v>0</v>
      </c>
      <c r="U30" s="100">
        <f t="shared" si="22"/>
        <v>0</v>
      </c>
      <c r="V30" s="96">
        <f t="shared" si="22"/>
        <v>0</v>
      </c>
      <c r="W30" s="102">
        <f t="shared" si="22"/>
        <v>0</v>
      </c>
      <c r="X30" s="100">
        <f t="shared" si="22"/>
        <v>7231</v>
      </c>
      <c r="Y30" s="96">
        <f t="shared" si="22"/>
        <v>0</v>
      </c>
      <c r="Z30" s="102">
        <f t="shared" si="22"/>
        <v>7231</v>
      </c>
      <c r="AA30" s="100">
        <f t="shared" si="22"/>
        <v>0</v>
      </c>
      <c r="AB30" s="96">
        <f t="shared" si="22"/>
        <v>0</v>
      </c>
      <c r="AC30" s="102">
        <f t="shared" si="22"/>
        <v>0</v>
      </c>
      <c r="AD30" s="100">
        <f t="shared" si="22"/>
        <v>0</v>
      </c>
      <c r="AE30" s="96">
        <f t="shared" si="22"/>
        <v>0</v>
      </c>
      <c r="AF30" s="102">
        <f t="shared" si="22"/>
        <v>0</v>
      </c>
      <c r="AG30" s="100">
        <f t="shared" si="22"/>
        <v>0</v>
      </c>
      <c r="AH30" s="96">
        <f t="shared" si="22"/>
        <v>0</v>
      </c>
      <c r="AI30" s="102">
        <f t="shared" si="22"/>
        <v>0</v>
      </c>
      <c r="AJ30" s="100">
        <f t="shared" si="22"/>
        <v>0</v>
      </c>
      <c r="AK30" s="96">
        <f t="shared" si="22"/>
        <v>0</v>
      </c>
      <c r="AL30" s="102">
        <f t="shared" si="22"/>
        <v>0</v>
      </c>
      <c r="AM30" s="100">
        <f t="shared" si="22"/>
        <v>0</v>
      </c>
      <c r="AN30" s="96">
        <f t="shared" si="22"/>
        <v>0</v>
      </c>
      <c r="AO30" s="102">
        <f t="shared" si="22"/>
        <v>0</v>
      </c>
      <c r="AP30" s="100">
        <f t="shared" si="22"/>
        <v>0</v>
      </c>
      <c r="AQ30" s="96">
        <f t="shared" si="22"/>
        <v>0</v>
      </c>
      <c r="AR30" s="102">
        <f t="shared" si="22"/>
        <v>0</v>
      </c>
      <c r="AS30" s="95">
        <f t="shared" si="22"/>
        <v>0</v>
      </c>
      <c r="AT30" s="96">
        <f t="shared" si="22"/>
        <v>0</v>
      </c>
      <c r="AU30" s="96">
        <f t="shared" si="22"/>
        <v>0</v>
      </c>
      <c r="AV30" s="96">
        <f t="shared" si="22"/>
        <v>0</v>
      </c>
      <c r="AW30" s="96">
        <f t="shared" si="22"/>
        <v>0</v>
      </c>
      <c r="AX30" s="96">
        <f t="shared" si="22"/>
        <v>0</v>
      </c>
      <c r="AY30" s="96">
        <f t="shared" si="22"/>
        <v>0</v>
      </c>
      <c r="AZ30" s="96">
        <f t="shared" si="22"/>
        <v>0</v>
      </c>
      <c r="BA30" s="96">
        <f t="shared" si="22"/>
        <v>0</v>
      </c>
      <c r="BB30" s="96">
        <f t="shared" si="22"/>
        <v>0</v>
      </c>
      <c r="BC30" s="96">
        <f t="shared" si="22"/>
        <v>0</v>
      </c>
      <c r="BD30" s="96">
        <f t="shared" si="22"/>
        <v>0</v>
      </c>
      <c r="BE30" s="96">
        <f t="shared" si="22"/>
        <v>0</v>
      </c>
      <c r="BF30" s="96">
        <f t="shared" si="22"/>
        <v>0</v>
      </c>
      <c r="BG30" s="97">
        <f t="shared" si="22"/>
        <v>0</v>
      </c>
      <c r="BH30" s="100">
        <f t="shared" si="22"/>
        <v>7231</v>
      </c>
      <c r="BI30" s="96">
        <f t="shared" si="22"/>
        <v>0</v>
      </c>
      <c r="BJ30" s="102">
        <f t="shared" si="22"/>
        <v>7231</v>
      </c>
      <c r="BK30" s="100">
        <f t="shared" si="22"/>
        <v>0</v>
      </c>
      <c r="BL30" s="96">
        <f t="shared" si="22"/>
        <v>0</v>
      </c>
      <c r="BM30" s="102">
        <f t="shared" si="22"/>
        <v>0</v>
      </c>
      <c r="BN30" s="104">
        <f t="shared" si="22"/>
        <v>7231</v>
      </c>
    </row>
    <row r="31" spans="1:66" ht="32.25" hidden="1" customHeight="1">
      <c r="A31" s="240"/>
      <c r="B31" s="241"/>
      <c r="C31" s="241"/>
      <c r="D31" s="248" t="s">
        <v>20</v>
      </c>
      <c r="E31" s="249"/>
      <c r="F31" s="100"/>
      <c r="G31" s="96"/>
      <c r="H31" s="102"/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100"/>
      <c r="V31" s="96"/>
      <c r="W31" s="102"/>
      <c r="X31" s="100"/>
      <c r="Y31" s="96"/>
      <c r="Z31" s="102"/>
      <c r="AA31" s="100"/>
      <c r="AB31" s="96"/>
      <c r="AC31" s="102"/>
      <c r="AD31" s="100"/>
      <c r="AE31" s="96"/>
      <c r="AF31" s="102"/>
      <c r="AG31" s="100"/>
      <c r="AH31" s="96"/>
      <c r="AI31" s="102"/>
      <c r="AJ31" s="100"/>
      <c r="AK31" s="96"/>
      <c r="AL31" s="102"/>
      <c r="AM31" s="100"/>
      <c r="AN31" s="96"/>
      <c r="AO31" s="102"/>
      <c r="AP31" s="100"/>
      <c r="AQ31" s="96"/>
      <c r="AR31" s="102"/>
      <c r="AS31" s="95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7"/>
      <c r="BH31" s="100"/>
      <c r="BI31" s="96"/>
      <c r="BJ31" s="102"/>
      <c r="BK31" s="100"/>
      <c r="BL31" s="96"/>
      <c r="BM31" s="102"/>
      <c r="BN31" s="104"/>
    </row>
    <row r="32" spans="1:66" ht="32.25" customHeight="1" thickBot="1">
      <c r="A32" s="254"/>
      <c r="B32" s="255"/>
      <c r="C32" s="255"/>
      <c r="D32" s="252" t="s">
        <v>25</v>
      </c>
      <c r="E32" s="253"/>
      <c r="F32" s="106">
        <f>F7+F18+F21+F15</f>
        <v>328962</v>
      </c>
      <c r="G32" s="107">
        <f t="shared" ref="G32:BN32" si="23">G7+G18+G21+G15</f>
        <v>15000000</v>
      </c>
      <c r="H32" s="108">
        <f t="shared" si="23"/>
        <v>15328962</v>
      </c>
      <c r="I32" s="109">
        <f t="shared" si="23"/>
        <v>0</v>
      </c>
      <c r="J32" s="110">
        <f t="shared" si="23"/>
        <v>0</v>
      </c>
      <c r="K32" s="110">
        <f t="shared" si="23"/>
        <v>0</v>
      </c>
      <c r="L32" s="110">
        <f t="shared" si="23"/>
        <v>0</v>
      </c>
      <c r="M32" s="110">
        <f t="shared" si="23"/>
        <v>0</v>
      </c>
      <c r="N32" s="110">
        <f t="shared" si="23"/>
        <v>0</v>
      </c>
      <c r="O32" s="110">
        <f t="shared" si="23"/>
        <v>0</v>
      </c>
      <c r="P32" s="110">
        <f t="shared" si="23"/>
        <v>0</v>
      </c>
      <c r="Q32" s="110">
        <f t="shared" si="23"/>
        <v>0</v>
      </c>
      <c r="R32" s="110">
        <f t="shared" si="23"/>
        <v>0</v>
      </c>
      <c r="S32" s="110">
        <f t="shared" si="23"/>
        <v>0</v>
      </c>
      <c r="T32" s="111">
        <f t="shared" si="23"/>
        <v>0</v>
      </c>
      <c r="U32" s="114">
        <f t="shared" si="23"/>
        <v>0</v>
      </c>
      <c r="V32" s="115">
        <f t="shared" si="23"/>
        <v>0</v>
      </c>
      <c r="W32" s="116">
        <f t="shared" si="23"/>
        <v>0</v>
      </c>
      <c r="X32" s="114">
        <f t="shared" si="23"/>
        <v>46000</v>
      </c>
      <c r="Y32" s="115">
        <f t="shared" si="23"/>
        <v>1000000</v>
      </c>
      <c r="Z32" s="116">
        <f t="shared" si="23"/>
        <v>1046000</v>
      </c>
      <c r="AA32" s="114">
        <f t="shared" si="23"/>
        <v>0</v>
      </c>
      <c r="AB32" s="115">
        <f t="shared" si="23"/>
        <v>14000000</v>
      </c>
      <c r="AC32" s="116">
        <f t="shared" si="23"/>
        <v>14000000</v>
      </c>
      <c r="AD32" s="114">
        <f t="shared" si="23"/>
        <v>0</v>
      </c>
      <c r="AE32" s="115">
        <f t="shared" si="23"/>
        <v>0</v>
      </c>
      <c r="AF32" s="116">
        <f t="shared" si="23"/>
        <v>0</v>
      </c>
      <c r="AG32" s="114">
        <f t="shared" si="23"/>
        <v>0</v>
      </c>
      <c r="AH32" s="115">
        <f t="shared" si="23"/>
        <v>0</v>
      </c>
      <c r="AI32" s="116">
        <f t="shared" si="23"/>
        <v>0</v>
      </c>
      <c r="AJ32" s="114">
        <f t="shared" si="23"/>
        <v>0</v>
      </c>
      <c r="AK32" s="115">
        <f t="shared" si="23"/>
        <v>0</v>
      </c>
      <c r="AL32" s="116">
        <f t="shared" si="23"/>
        <v>0</v>
      </c>
      <c r="AM32" s="106">
        <f t="shared" si="23"/>
        <v>0</v>
      </c>
      <c r="AN32" s="107">
        <f t="shared" si="23"/>
        <v>0</v>
      </c>
      <c r="AO32" s="108">
        <f t="shared" si="23"/>
        <v>0</v>
      </c>
      <c r="AP32" s="106">
        <f t="shared" si="23"/>
        <v>0</v>
      </c>
      <c r="AQ32" s="107">
        <f t="shared" si="23"/>
        <v>0</v>
      </c>
      <c r="AR32" s="108">
        <f t="shared" si="23"/>
        <v>0</v>
      </c>
      <c r="AS32" s="109">
        <f t="shared" si="23"/>
        <v>0</v>
      </c>
      <c r="AT32" s="110">
        <f t="shared" si="23"/>
        <v>0</v>
      </c>
      <c r="AU32" s="110">
        <f t="shared" si="23"/>
        <v>0</v>
      </c>
      <c r="AV32" s="110">
        <f t="shared" si="23"/>
        <v>0</v>
      </c>
      <c r="AW32" s="110">
        <f t="shared" si="23"/>
        <v>0</v>
      </c>
      <c r="AX32" s="110">
        <f t="shared" si="23"/>
        <v>0</v>
      </c>
      <c r="AY32" s="110">
        <f t="shared" si="23"/>
        <v>0</v>
      </c>
      <c r="AZ32" s="110">
        <f t="shared" si="23"/>
        <v>0</v>
      </c>
      <c r="BA32" s="110">
        <f t="shared" si="23"/>
        <v>0</v>
      </c>
      <c r="BB32" s="110">
        <f t="shared" si="23"/>
        <v>0</v>
      </c>
      <c r="BC32" s="110">
        <f t="shared" si="23"/>
        <v>0</v>
      </c>
      <c r="BD32" s="110">
        <f t="shared" si="23"/>
        <v>0</v>
      </c>
      <c r="BE32" s="110">
        <f t="shared" si="23"/>
        <v>0</v>
      </c>
      <c r="BF32" s="110">
        <f t="shared" si="23"/>
        <v>0</v>
      </c>
      <c r="BG32" s="111">
        <f t="shared" si="23"/>
        <v>0</v>
      </c>
      <c r="BH32" s="114">
        <f t="shared" si="23"/>
        <v>46000</v>
      </c>
      <c r="BI32" s="115">
        <f t="shared" si="23"/>
        <v>15000000</v>
      </c>
      <c r="BJ32" s="116">
        <f t="shared" si="23"/>
        <v>15046000</v>
      </c>
      <c r="BK32" s="114">
        <f t="shared" si="23"/>
        <v>282962</v>
      </c>
      <c r="BL32" s="115">
        <f t="shared" si="23"/>
        <v>0</v>
      </c>
      <c r="BM32" s="116">
        <f t="shared" si="23"/>
        <v>282962</v>
      </c>
      <c r="BN32" s="113">
        <f t="shared" si="23"/>
        <v>15328962</v>
      </c>
    </row>
    <row r="33" spans="1:66" ht="32.25" customHeight="1">
      <c r="A33" s="240" t="s">
        <v>27</v>
      </c>
      <c r="B33" s="241"/>
      <c r="C33" s="241"/>
      <c r="D33" s="244" t="s">
        <v>23</v>
      </c>
      <c r="E33" s="245"/>
      <c r="F33" s="92">
        <f>F23+F28</f>
        <v>24901651</v>
      </c>
      <c r="G33" s="93">
        <f t="shared" ref="G33:BN36" si="24">G23+G28</f>
        <v>0</v>
      </c>
      <c r="H33" s="94">
        <f t="shared" si="24"/>
        <v>24901651</v>
      </c>
      <c r="I33" s="95">
        <f t="shared" si="24"/>
        <v>0</v>
      </c>
      <c r="J33" s="96">
        <f t="shared" si="24"/>
        <v>0</v>
      </c>
      <c r="K33" s="96">
        <f t="shared" si="24"/>
        <v>0</v>
      </c>
      <c r="L33" s="96">
        <f t="shared" si="24"/>
        <v>0</v>
      </c>
      <c r="M33" s="96">
        <f t="shared" si="24"/>
        <v>0</v>
      </c>
      <c r="N33" s="96">
        <f t="shared" si="24"/>
        <v>0</v>
      </c>
      <c r="O33" s="96">
        <f t="shared" si="24"/>
        <v>0</v>
      </c>
      <c r="P33" s="96">
        <f t="shared" si="24"/>
        <v>0</v>
      </c>
      <c r="Q33" s="96">
        <f t="shared" si="24"/>
        <v>0</v>
      </c>
      <c r="R33" s="96">
        <f t="shared" si="24"/>
        <v>0</v>
      </c>
      <c r="S33" s="96">
        <f t="shared" si="24"/>
        <v>0</v>
      </c>
      <c r="T33" s="97">
        <f t="shared" si="24"/>
        <v>0</v>
      </c>
      <c r="U33" s="92">
        <f t="shared" si="24"/>
        <v>0</v>
      </c>
      <c r="V33" s="93">
        <f t="shared" si="24"/>
        <v>0</v>
      </c>
      <c r="W33" s="117">
        <f t="shared" si="24"/>
        <v>0</v>
      </c>
      <c r="X33" s="92">
        <f t="shared" si="24"/>
        <v>4159521</v>
      </c>
      <c r="Y33" s="93">
        <f t="shared" si="24"/>
        <v>1863497</v>
      </c>
      <c r="Z33" s="117">
        <f t="shared" si="24"/>
        <v>6023018</v>
      </c>
      <c r="AA33" s="92">
        <f t="shared" si="24"/>
        <v>0</v>
      </c>
      <c r="AB33" s="93">
        <f t="shared" si="24"/>
        <v>0</v>
      </c>
      <c r="AC33" s="117">
        <f t="shared" si="24"/>
        <v>0</v>
      </c>
      <c r="AD33" s="92">
        <f t="shared" si="24"/>
        <v>0</v>
      </c>
      <c r="AE33" s="93">
        <f t="shared" si="24"/>
        <v>0</v>
      </c>
      <c r="AF33" s="117">
        <f t="shared" si="24"/>
        <v>0</v>
      </c>
      <c r="AG33" s="92">
        <f t="shared" si="24"/>
        <v>0</v>
      </c>
      <c r="AH33" s="93">
        <f t="shared" si="24"/>
        <v>0</v>
      </c>
      <c r="AI33" s="117">
        <f t="shared" si="24"/>
        <v>0</v>
      </c>
      <c r="AJ33" s="92">
        <f t="shared" si="24"/>
        <v>0</v>
      </c>
      <c r="AK33" s="93">
        <f t="shared" si="24"/>
        <v>0</v>
      </c>
      <c r="AL33" s="94">
        <f t="shared" si="24"/>
        <v>0</v>
      </c>
      <c r="AM33" s="98">
        <f t="shared" si="24"/>
        <v>0</v>
      </c>
      <c r="AN33" s="93">
        <f t="shared" si="24"/>
        <v>0</v>
      </c>
      <c r="AO33" s="94">
        <f t="shared" si="24"/>
        <v>0</v>
      </c>
      <c r="AP33" s="92">
        <f t="shared" si="24"/>
        <v>0</v>
      </c>
      <c r="AQ33" s="93">
        <f t="shared" si="24"/>
        <v>0</v>
      </c>
      <c r="AR33" s="94">
        <f t="shared" si="24"/>
        <v>0</v>
      </c>
      <c r="AS33" s="95">
        <f t="shared" si="24"/>
        <v>0</v>
      </c>
      <c r="AT33" s="96">
        <f t="shared" si="24"/>
        <v>0</v>
      </c>
      <c r="AU33" s="96">
        <f t="shared" si="24"/>
        <v>0</v>
      </c>
      <c r="AV33" s="96">
        <f t="shared" si="24"/>
        <v>0</v>
      </c>
      <c r="AW33" s="96">
        <f t="shared" si="24"/>
        <v>0</v>
      </c>
      <c r="AX33" s="96">
        <f t="shared" si="24"/>
        <v>0</v>
      </c>
      <c r="AY33" s="96">
        <f t="shared" si="24"/>
        <v>0</v>
      </c>
      <c r="AZ33" s="96">
        <f t="shared" si="24"/>
        <v>0</v>
      </c>
      <c r="BA33" s="96">
        <f t="shared" si="24"/>
        <v>0</v>
      </c>
      <c r="BB33" s="96">
        <f t="shared" si="24"/>
        <v>0</v>
      </c>
      <c r="BC33" s="96">
        <f t="shared" si="24"/>
        <v>0</v>
      </c>
      <c r="BD33" s="96">
        <f t="shared" si="24"/>
        <v>0</v>
      </c>
      <c r="BE33" s="96">
        <f t="shared" si="24"/>
        <v>0</v>
      </c>
      <c r="BF33" s="96">
        <f t="shared" si="24"/>
        <v>0</v>
      </c>
      <c r="BG33" s="97">
        <f t="shared" si="24"/>
        <v>0</v>
      </c>
      <c r="BH33" s="92">
        <f t="shared" si="24"/>
        <v>4159521</v>
      </c>
      <c r="BI33" s="93">
        <f t="shared" si="24"/>
        <v>1863497</v>
      </c>
      <c r="BJ33" s="117">
        <f t="shared" si="24"/>
        <v>6023018</v>
      </c>
      <c r="BK33" s="92">
        <f t="shared" si="24"/>
        <v>20742130</v>
      </c>
      <c r="BL33" s="93">
        <f t="shared" si="24"/>
        <v>-1863497</v>
      </c>
      <c r="BM33" s="94">
        <f t="shared" si="24"/>
        <v>18878633</v>
      </c>
      <c r="BN33" s="99">
        <f t="shared" si="24"/>
        <v>24901651</v>
      </c>
    </row>
    <row r="34" spans="1:66" ht="32.25" customHeight="1">
      <c r="A34" s="240"/>
      <c r="B34" s="241"/>
      <c r="C34" s="241"/>
      <c r="D34" s="246" t="s">
        <v>18</v>
      </c>
      <c r="E34" s="247"/>
      <c r="F34" s="100">
        <f>F24+F29</f>
        <v>110813</v>
      </c>
      <c r="G34" s="101">
        <f t="shared" si="24"/>
        <v>15000000</v>
      </c>
      <c r="H34" s="102">
        <f t="shared" si="24"/>
        <v>15110813</v>
      </c>
      <c r="I34" s="95">
        <f t="shared" si="24"/>
        <v>0</v>
      </c>
      <c r="J34" s="96">
        <f t="shared" si="24"/>
        <v>0</v>
      </c>
      <c r="K34" s="96">
        <f t="shared" si="24"/>
        <v>0</v>
      </c>
      <c r="L34" s="96">
        <f t="shared" si="24"/>
        <v>0</v>
      </c>
      <c r="M34" s="96">
        <f t="shared" si="24"/>
        <v>0</v>
      </c>
      <c r="N34" s="96">
        <f t="shared" si="24"/>
        <v>0</v>
      </c>
      <c r="O34" s="96">
        <f t="shared" si="24"/>
        <v>0</v>
      </c>
      <c r="P34" s="96">
        <f t="shared" si="24"/>
        <v>0</v>
      </c>
      <c r="Q34" s="96">
        <f t="shared" si="24"/>
        <v>0</v>
      </c>
      <c r="R34" s="96">
        <f t="shared" si="24"/>
        <v>0</v>
      </c>
      <c r="S34" s="96">
        <f t="shared" si="24"/>
        <v>0</v>
      </c>
      <c r="T34" s="97">
        <f t="shared" si="24"/>
        <v>0</v>
      </c>
      <c r="U34" s="100">
        <f t="shared" si="24"/>
        <v>0</v>
      </c>
      <c r="V34" s="101">
        <f t="shared" si="24"/>
        <v>0</v>
      </c>
      <c r="W34" s="97">
        <f t="shared" si="24"/>
        <v>0</v>
      </c>
      <c r="X34" s="100">
        <f t="shared" si="24"/>
        <v>17205</v>
      </c>
      <c r="Y34" s="101">
        <f t="shared" si="24"/>
        <v>1013613</v>
      </c>
      <c r="Z34" s="97">
        <f t="shared" si="24"/>
        <v>1030818</v>
      </c>
      <c r="AA34" s="100">
        <f t="shared" si="24"/>
        <v>0</v>
      </c>
      <c r="AB34" s="101">
        <f t="shared" si="24"/>
        <v>14000000</v>
      </c>
      <c r="AC34" s="97">
        <f t="shared" si="24"/>
        <v>14000000</v>
      </c>
      <c r="AD34" s="100">
        <f t="shared" si="24"/>
        <v>0</v>
      </c>
      <c r="AE34" s="103">
        <f t="shared" si="24"/>
        <v>0</v>
      </c>
      <c r="AF34" s="97">
        <f t="shared" si="24"/>
        <v>0</v>
      </c>
      <c r="AG34" s="100">
        <f t="shared" si="24"/>
        <v>0</v>
      </c>
      <c r="AH34" s="103">
        <f t="shared" si="24"/>
        <v>0</v>
      </c>
      <c r="AI34" s="97">
        <f t="shared" si="24"/>
        <v>0</v>
      </c>
      <c r="AJ34" s="100">
        <f t="shared" si="24"/>
        <v>0</v>
      </c>
      <c r="AK34" s="103">
        <f t="shared" si="24"/>
        <v>0</v>
      </c>
      <c r="AL34" s="102">
        <f t="shared" si="24"/>
        <v>0</v>
      </c>
      <c r="AM34" s="95">
        <f t="shared" si="24"/>
        <v>0</v>
      </c>
      <c r="AN34" s="96">
        <f t="shared" si="24"/>
        <v>0</v>
      </c>
      <c r="AO34" s="102">
        <f t="shared" si="24"/>
        <v>0</v>
      </c>
      <c r="AP34" s="100">
        <f t="shared" si="24"/>
        <v>0</v>
      </c>
      <c r="AQ34" s="96">
        <f t="shared" si="24"/>
        <v>0</v>
      </c>
      <c r="AR34" s="102">
        <f t="shared" si="24"/>
        <v>0</v>
      </c>
      <c r="AS34" s="95">
        <f t="shared" si="24"/>
        <v>0</v>
      </c>
      <c r="AT34" s="96">
        <f t="shared" si="24"/>
        <v>0</v>
      </c>
      <c r="AU34" s="96">
        <f t="shared" si="24"/>
        <v>0</v>
      </c>
      <c r="AV34" s="96">
        <f t="shared" si="24"/>
        <v>0</v>
      </c>
      <c r="AW34" s="96">
        <f t="shared" si="24"/>
        <v>0</v>
      </c>
      <c r="AX34" s="96">
        <f t="shared" si="24"/>
        <v>0</v>
      </c>
      <c r="AY34" s="96">
        <f t="shared" si="24"/>
        <v>0</v>
      </c>
      <c r="AZ34" s="96">
        <f t="shared" si="24"/>
        <v>0</v>
      </c>
      <c r="BA34" s="96">
        <f t="shared" si="24"/>
        <v>0</v>
      </c>
      <c r="BB34" s="96">
        <f t="shared" si="24"/>
        <v>0</v>
      </c>
      <c r="BC34" s="96">
        <f t="shared" si="24"/>
        <v>0</v>
      </c>
      <c r="BD34" s="96">
        <f t="shared" si="24"/>
        <v>0</v>
      </c>
      <c r="BE34" s="96">
        <f t="shared" si="24"/>
        <v>0</v>
      </c>
      <c r="BF34" s="96">
        <f t="shared" si="24"/>
        <v>0</v>
      </c>
      <c r="BG34" s="97">
        <f t="shared" si="24"/>
        <v>0</v>
      </c>
      <c r="BH34" s="100">
        <f t="shared" si="24"/>
        <v>17205</v>
      </c>
      <c r="BI34" s="101">
        <f t="shared" si="24"/>
        <v>15013613</v>
      </c>
      <c r="BJ34" s="97">
        <f t="shared" si="24"/>
        <v>15030818</v>
      </c>
      <c r="BK34" s="100">
        <f t="shared" si="24"/>
        <v>93608</v>
      </c>
      <c r="BL34" s="101">
        <f t="shared" si="24"/>
        <v>-13613</v>
      </c>
      <c r="BM34" s="102">
        <f t="shared" si="24"/>
        <v>79995</v>
      </c>
      <c r="BN34" s="104">
        <f t="shared" si="24"/>
        <v>15110813</v>
      </c>
    </row>
    <row r="35" spans="1:66" ht="32.25" customHeight="1">
      <c r="A35" s="240"/>
      <c r="B35" s="241"/>
      <c r="C35" s="241"/>
      <c r="D35" s="248" t="s">
        <v>22</v>
      </c>
      <c r="E35" s="249"/>
      <c r="F35" s="100">
        <f>F25+F30</f>
        <v>15531</v>
      </c>
      <c r="G35" s="96">
        <f t="shared" si="24"/>
        <v>0</v>
      </c>
      <c r="H35" s="102">
        <f t="shared" si="24"/>
        <v>15531</v>
      </c>
      <c r="I35" s="95">
        <f t="shared" si="24"/>
        <v>0</v>
      </c>
      <c r="J35" s="96">
        <f t="shared" si="24"/>
        <v>0</v>
      </c>
      <c r="K35" s="96">
        <f t="shared" si="24"/>
        <v>0</v>
      </c>
      <c r="L35" s="96">
        <f t="shared" si="24"/>
        <v>0</v>
      </c>
      <c r="M35" s="96">
        <f t="shared" si="24"/>
        <v>0</v>
      </c>
      <c r="N35" s="96">
        <f t="shared" si="24"/>
        <v>0</v>
      </c>
      <c r="O35" s="96">
        <f t="shared" si="24"/>
        <v>0</v>
      </c>
      <c r="P35" s="96">
        <f t="shared" si="24"/>
        <v>0</v>
      </c>
      <c r="Q35" s="96">
        <f t="shared" si="24"/>
        <v>0</v>
      </c>
      <c r="R35" s="96">
        <f t="shared" si="24"/>
        <v>0</v>
      </c>
      <c r="S35" s="96">
        <f t="shared" si="24"/>
        <v>0</v>
      </c>
      <c r="T35" s="97">
        <f t="shared" si="24"/>
        <v>0</v>
      </c>
      <c r="U35" s="100">
        <f t="shared" si="24"/>
        <v>0</v>
      </c>
      <c r="V35" s="96">
        <f t="shared" si="24"/>
        <v>0</v>
      </c>
      <c r="W35" s="97">
        <f t="shared" si="24"/>
        <v>0</v>
      </c>
      <c r="X35" s="100">
        <f t="shared" si="24"/>
        <v>14745</v>
      </c>
      <c r="Y35" s="96">
        <f t="shared" si="24"/>
        <v>786</v>
      </c>
      <c r="Z35" s="97">
        <f t="shared" si="24"/>
        <v>15531</v>
      </c>
      <c r="AA35" s="100">
        <f t="shared" si="24"/>
        <v>0</v>
      </c>
      <c r="AB35" s="96">
        <f t="shared" si="24"/>
        <v>0</v>
      </c>
      <c r="AC35" s="118">
        <f t="shared" si="24"/>
        <v>0</v>
      </c>
      <c r="AD35" s="79">
        <f t="shared" si="24"/>
        <v>0</v>
      </c>
      <c r="AE35" s="81">
        <f t="shared" si="24"/>
        <v>0</v>
      </c>
      <c r="AF35" s="118">
        <f t="shared" si="24"/>
        <v>0</v>
      </c>
      <c r="AG35" s="79">
        <f t="shared" si="24"/>
        <v>0</v>
      </c>
      <c r="AH35" s="81">
        <f t="shared" si="24"/>
        <v>0</v>
      </c>
      <c r="AI35" s="118">
        <f t="shared" si="24"/>
        <v>0</v>
      </c>
      <c r="AJ35" s="100">
        <f t="shared" si="24"/>
        <v>0</v>
      </c>
      <c r="AK35" s="96">
        <f t="shared" si="24"/>
        <v>0</v>
      </c>
      <c r="AL35" s="102">
        <f t="shared" si="24"/>
        <v>0</v>
      </c>
      <c r="AM35" s="95">
        <f t="shared" si="24"/>
        <v>0</v>
      </c>
      <c r="AN35" s="96">
        <f t="shared" si="24"/>
        <v>0</v>
      </c>
      <c r="AO35" s="102">
        <f t="shared" si="24"/>
        <v>0</v>
      </c>
      <c r="AP35" s="100">
        <f t="shared" si="24"/>
        <v>0</v>
      </c>
      <c r="AQ35" s="96">
        <f t="shared" si="24"/>
        <v>0</v>
      </c>
      <c r="AR35" s="102">
        <f t="shared" si="24"/>
        <v>0</v>
      </c>
      <c r="AS35" s="95">
        <f t="shared" si="24"/>
        <v>0</v>
      </c>
      <c r="AT35" s="96">
        <f t="shared" si="24"/>
        <v>0</v>
      </c>
      <c r="AU35" s="96">
        <f t="shared" si="24"/>
        <v>0</v>
      </c>
      <c r="AV35" s="96">
        <f t="shared" si="24"/>
        <v>0</v>
      </c>
      <c r="AW35" s="96">
        <f t="shared" si="24"/>
        <v>0</v>
      </c>
      <c r="AX35" s="96">
        <f t="shared" si="24"/>
        <v>0</v>
      </c>
      <c r="AY35" s="96">
        <f t="shared" si="24"/>
        <v>0</v>
      </c>
      <c r="AZ35" s="96">
        <f t="shared" si="24"/>
        <v>0</v>
      </c>
      <c r="BA35" s="96">
        <f t="shared" si="24"/>
        <v>0</v>
      </c>
      <c r="BB35" s="96">
        <f t="shared" si="24"/>
        <v>0</v>
      </c>
      <c r="BC35" s="96">
        <f t="shared" si="24"/>
        <v>0</v>
      </c>
      <c r="BD35" s="96">
        <f t="shared" si="24"/>
        <v>0</v>
      </c>
      <c r="BE35" s="96">
        <f t="shared" si="24"/>
        <v>0</v>
      </c>
      <c r="BF35" s="96">
        <f t="shared" si="24"/>
        <v>0</v>
      </c>
      <c r="BG35" s="97">
        <f t="shared" si="24"/>
        <v>0</v>
      </c>
      <c r="BH35" s="100">
        <f t="shared" si="24"/>
        <v>14745</v>
      </c>
      <c r="BI35" s="96">
        <f t="shared" si="24"/>
        <v>786</v>
      </c>
      <c r="BJ35" s="97">
        <f t="shared" si="24"/>
        <v>15531</v>
      </c>
      <c r="BK35" s="100">
        <f t="shared" si="24"/>
        <v>786</v>
      </c>
      <c r="BL35" s="96">
        <f t="shared" si="24"/>
        <v>-786</v>
      </c>
      <c r="BM35" s="102">
        <f t="shared" si="24"/>
        <v>0</v>
      </c>
      <c r="BN35" s="104">
        <f t="shared" si="24"/>
        <v>15531</v>
      </c>
    </row>
    <row r="36" spans="1:66" ht="32.25" hidden="1" customHeight="1">
      <c r="A36" s="240"/>
      <c r="B36" s="241"/>
      <c r="C36" s="241"/>
      <c r="D36" s="248" t="s">
        <v>20</v>
      </c>
      <c r="E36" s="249"/>
      <c r="F36" s="100">
        <f>F26+F31</f>
        <v>0</v>
      </c>
      <c r="G36" s="96">
        <f t="shared" si="24"/>
        <v>0</v>
      </c>
      <c r="H36" s="102">
        <f t="shared" si="24"/>
        <v>0</v>
      </c>
      <c r="I36" s="95">
        <f t="shared" si="24"/>
        <v>0</v>
      </c>
      <c r="J36" s="96">
        <f t="shared" si="24"/>
        <v>0</v>
      </c>
      <c r="K36" s="96">
        <f t="shared" si="24"/>
        <v>0</v>
      </c>
      <c r="L36" s="96">
        <f t="shared" si="24"/>
        <v>0</v>
      </c>
      <c r="M36" s="96">
        <f t="shared" si="24"/>
        <v>0</v>
      </c>
      <c r="N36" s="96">
        <f t="shared" si="24"/>
        <v>0</v>
      </c>
      <c r="O36" s="96">
        <f t="shared" si="24"/>
        <v>0</v>
      </c>
      <c r="P36" s="96">
        <f t="shared" si="24"/>
        <v>0</v>
      </c>
      <c r="Q36" s="96">
        <f t="shared" si="24"/>
        <v>0</v>
      </c>
      <c r="R36" s="96">
        <f t="shared" si="24"/>
        <v>0</v>
      </c>
      <c r="S36" s="96">
        <f t="shared" si="24"/>
        <v>0</v>
      </c>
      <c r="T36" s="97">
        <f t="shared" si="24"/>
        <v>0</v>
      </c>
      <c r="U36" s="100">
        <f t="shared" si="24"/>
        <v>0</v>
      </c>
      <c r="V36" s="96">
        <f t="shared" si="24"/>
        <v>0</v>
      </c>
      <c r="W36" s="97">
        <f t="shared" si="24"/>
        <v>0</v>
      </c>
      <c r="X36" s="100">
        <f t="shared" si="24"/>
        <v>0</v>
      </c>
      <c r="Y36" s="96">
        <f t="shared" si="24"/>
        <v>0</v>
      </c>
      <c r="Z36" s="97">
        <f t="shared" si="24"/>
        <v>0</v>
      </c>
      <c r="AA36" s="100">
        <f t="shared" si="24"/>
        <v>0</v>
      </c>
      <c r="AB36" s="96">
        <f t="shared" si="24"/>
        <v>0</v>
      </c>
      <c r="AC36" s="97">
        <f t="shared" si="24"/>
        <v>0</v>
      </c>
      <c r="AD36" s="100">
        <f t="shared" si="24"/>
        <v>0</v>
      </c>
      <c r="AE36" s="96">
        <f t="shared" si="24"/>
        <v>0</v>
      </c>
      <c r="AF36" s="97">
        <f t="shared" si="24"/>
        <v>0</v>
      </c>
      <c r="AG36" s="100">
        <f t="shared" si="24"/>
        <v>0</v>
      </c>
      <c r="AH36" s="96">
        <f t="shared" si="24"/>
        <v>0</v>
      </c>
      <c r="AI36" s="97">
        <f t="shared" si="24"/>
        <v>0</v>
      </c>
      <c r="AJ36" s="100">
        <f t="shared" si="24"/>
        <v>0</v>
      </c>
      <c r="AK36" s="96">
        <f t="shared" si="24"/>
        <v>0</v>
      </c>
      <c r="AL36" s="102">
        <f t="shared" si="24"/>
        <v>0</v>
      </c>
      <c r="AM36" s="95">
        <f t="shared" si="24"/>
        <v>0</v>
      </c>
      <c r="AN36" s="96">
        <f t="shared" si="24"/>
        <v>0</v>
      </c>
      <c r="AO36" s="102">
        <f t="shared" si="24"/>
        <v>0</v>
      </c>
      <c r="AP36" s="100">
        <f t="shared" si="24"/>
        <v>0</v>
      </c>
      <c r="AQ36" s="96">
        <f t="shared" si="24"/>
        <v>0</v>
      </c>
      <c r="AR36" s="102">
        <f t="shared" si="24"/>
        <v>0</v>
      </c>
      <c r="AS36" s="95">
        <f t="shared" si="24"/>
        <v>0</v>
      </c>
      <c r="AT36" s="96">
        <f t="shared" si="24"/>
        <v>0</v>
      </c>
      <c r="AU36" s="96">
        <f t="shared" si="24"/>
        <v>0</v>
      </c>
      <c r="AV36" s="96">
        <f t="shared" si="24"/>
        <v>0</v>
      </c>
      <c r="AW36" s="96">
        <f t="shared" si="24"/>
        <v>0</v>
      </c>
      <c r="AX36" s="96">
        <f t="shared" si="24"/>
        <v>0</v>
      </c>
      <c r="AY36" s="96">
        <f t="shared" si="24"/>
        <v>0</v>
      </c>
      <c r="AZ36" s="96">
        <f t="shared" si="24"/>
        <v>0</v>
      </c>
      <c r="BA36" s="96">
        <f t="shared" si="24"/>
        <v>0</v>
      </c>
      <c r="BB36" s="96">
        <f t="shared" si="24"/>
        <v>0</v>
      </c>
      <c r="BC36" s="96">
        <f t="shared" si="24"/>
        <v>0</v>
      </c>
      <c r="BD36" s="96">
        <f t="shared" si="24"/>
        <v>0</v>
      </c>
      <c r="BE36" s="96">
        <f t="shared" si="24"/>
        <v>0</v>
      </c>
      <c r="BF36" s="96">
        <f t="shared" si="24"/>
        <v>0</v>
      </c>
      <c r="BG36" s="97">
        <f t="shared" si="24"/>
        <v>0</v>
      </c>
      <c r="BH36" s="100">
        <f t="shared" si="24"/>
        <v>0</v>
      </c>
      <c r="BI36" s="96">
        <f t="shared" si="24"/>
        <v>0</v>
      </c>
      <c r="BJ36" s="97">
        <f t="shared" si="24"/>
        <v>0</v>
      </c>
      <c r="BK36" s="100">
        <f t="shared" si="24"/>
        <v>0</v>
      </c>
      <c r="BL36" s="96">
        <f t="shared" si="24"/>
        <v>0</v>
      </c>
      <c r="BM36" s="102">
        <f t="shared" si="24"/>
        <v>0</v>
      </c>
      <c r="BN36" s="104">
        <f t="shared" si="24"/>
        <v>0</v>
      </c>
    </row>
    <row r="37" spans="1:66" ht="32.25" customHeight="1" thickBot="1">
      <c r="A37" s="242"/>
      <c r="B37" s="243"/>
      <c r="C37" s="243"/>
      <c r="D37" s="250" t="s">
        <v>25</v>
      </c>
      <c r="E37" s="251"/>
      <c r="F37" s="183">
        <f>F7+F19+F22+F16</f>
        <v>25027995</v>
      </c>
      <c r="G37" s="184">
        <f t="shared" ref="G37:BN37" si="25">G7+G19+G22+G16</f>
        <v>15000000</v>
      </c>
      <c r="H37" s="185">
        <f t="shared" si="25"/>
        <v>40027995</v>
      </c>
      <c r="I37" s="186">
        <f t="shared" si="25"/>
        <v>0</v>
      </c>
      <c r="J37" s="183">
        <f t="shared" si="25"/>
        <v>0</v>
      </c>
      <c r="K37" s="183">
        <f t="shared" si="25"/>
        <v>0</v>
      </c>
      <c r="L37" s="183">
        <f t="shared" si="25"/>
        <v>0</v>
      </c>
      <c r="M37" s="183">
        <f t="shared" si="25"/>
        <v>0</v>
      </c>
      <c r="N37" s="183">
        <f t="shared" si="25"/>
        <v>0</v>
      </c>
      <c r="O37" s="183">
        <f t="shared" si="25"/>
        <v>0</v>
      </c>
      <c r="P37" s="183">
        <f t="shared" si="25"/>
        <v>0</v>
      </c>
      <c r="Q37" s="183">
        <f t="shared" si="25"/>
        <v>0</v>
      </c>
      <c r="R37" s="183">
        <f t="shared" si="25"/>
        <v>0</v>
      </c>
      <c r="S37" s="183">
        <f t="shared" si="25"/>
        <v>0</v>
      </c>
      <c r="T37" s="187">
        <f t="shared" si="25"/>
        <v>0</v>
      </c>
      <c r="U37" s="183">
        <f t="shared" si="25"/>
        <v>0</v>
      </c>
      <c r="V37" s="184">
        <f t="shared" si="25"/>
        <v>0</v>
      </c>
      <c r="W37" s="188">
        <f t="shared" si="25"/>
        <v>0</v>
      </c>
      <c r="X37" s="183">
        <f t="shared" si="25"/>
        <v>4191471</v>
      </c>
      <c r="Y37" s="184">
        <f t="shared" si="25"/>
        <v>2877896</v>
      </c>
      <c r="Z37" s="188">
        <f t="shared" si="25"/>
        <v>7069367</v>
      </c>
      <c r="AA37" s="183">
        <f t="shared" si="25"/>
        <v>0</v>
      </c>
      <c r="AB37" s="184">
        <f t="shared" si="25"/>
        <v>14000000</v>
      </c>
      <c r="AC37" s="188">
        <f t="shared" si="25"/>
        <v>14000000</v>
      </c>
      <c r="AD37" s="183">
        <f t="shared" si="25"/>
        <v>0</v>
      </c>
      <c r="AE37" s="184">
        <f t="shared" si="25"/>
        <v>0</v>
      </c>
      <c r="AF37" s="188">
        <f t="shared" si="25"/>
        <v>0</v>
      </c>
      <c r="AG37" s="183">
        <f t="shared" si="25"/>
        <v>0</v>
      </c>
      <c r="AH37" s="184">
        <f t="shared" si="25"/>
        <v>0</v>
      </c>
      <c r="AI37" s="188">
        <f t="shared" si="25"/>
        <v>0</v>
      </c>
      <c r="AJ37" s="183">
        <f t="shared" si="25"/>
        <v>0</v>
      </c>
      <c r="AK37" s="184">
        <f t="shared" si="25"/>
        <v>0</v>
      </c>
      <c r="AL37" s="185">
        <f t="shared" si="25"/>
        <v>0</v>
      </c>
      <c r="AM37" s="186">
        <f t="shared" si="25"/>
        <v>0</v>
      </c>
      <c r="AN37" s="183">
        <f t="shared" si="25"/>
        <v>0</v>
      </c>
      <c r="AO37" s="183">
        <f t="shared" si="25"/>
        <v>0</v>
      </c>
      <c r="AP37" s="183">
        <f t="shared" si="25"/>
        <v>0</v>
      </c>
      <c r="AQ37" s="183">
        <f t="shared" si="25"/>
        <v>0</v>
      </c>
      <c r="AR37" s="183">
        <f t="shared" si="25"/>
        <v>0</v>
      </c>
      <c r="AS37" s="183">
        <f t="shared" si="25"/>
        <v>0</v>
      </c>
      <c r="AT37" s="183">
        <f t="shared" si="25"/>
        <v>0</v>
      </c>
      <c r="AU37" s="183">
        <f t="shared" si="25"/>
        <v>0</v>
      </c>
      <c r="AV37" s="183">
        <f t="shared" si="25"/>
        <v>0</v>
      </c>
      <c r="AW37" s="183">
        <f t="shared" si="25"/>
        <v>0</v>
      </c>
      <c r="AX37" s="183">
        <f t="shared" si="25"/>
        <v>0</v>
      </c>
      <c r="AY37" s="183">
        <f t="shared" si="25"/>
        <v>0</v>
      </c>
      <c r="AZ37" s="183">
        <f t="shared" si="25"/>
        <v>0</v>
      </c>
      <c r="BA37" s="183">
        <f t="shared" si="25"/>
        <v>0</v>
      </c>
      <c r="BB37" s="183">
        <f t="shared" si="25"/>
        <v>0</v>
      </c>
      <c r="BC37" s="183">
        <f t="shared" si="25"/>
        <v>0</v>
      </c>
      <c r="BD37" s="183">
        <f t="shared" si="25"/>
        <v>0</v>
      </c>
      <c r="BE37" s="183">
        <f t="shared" si="25"/>
        <v>0</v>
      </c>
      <c r="BF37" s="183">
        <f t="shared" si="25"/>
        <v>0</v>
      </c>
      <c r="BG37" s="187">
        <f t="shared" si="25"/>
        <v>0</v>
      </c>
      <c r="BH37" s="183">
        <f t="shared" si="25"/>
        <v>4191471</v>
      </c>
      <c r="BI37" s="184">
        <f t="shared" si="25"/>
        <v>16877896</v>
      </c>
      <c r="BJ37" s="188">
        <f t="shared" si="25"/>
        <v>21069367</v>
      </c>
      <c r="BK37" s="183">
        <f t="shared" si="25"/>
        <v>20836524</v>
      </c>
      <c r="BL37" s="184">
        <f t="shared" si="25"/>
        <v>-1877896</v>
      </c>
      <c r="BM37" s="185">
        <f t="shared" si="25"/>
        <v>18958628</v>
      </c>
      <c r="BN37" s="189">
        <f t="shared" si="25"/>
        <v>40027995</v>
      </c>
    </row>
    <row r="38" spans="1:66" ht="35.25" customHeight="1" thickTop="1">
      <c r="A38" s="2"/>
      <c r="B38" s="3"/>
      <c r="C38" s="4"/>
      <c r="D38" s="5"/>
      <c r="E38" s="119"/>
      <c r="F38" s="12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5"/>
      <c r="AD38" s="65"/>
      <c r="AE38" s="65"/>
      <c r="AF38" s="65"/>
      <c r="AG38" s="65"/>
      <c r="AH38" s="65"/>
      <c r="AI38" s="65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</row>
    <row r="39" spans="1:66" ht="37.5" hidden="1" customHeight="1">
      <c r="A39" s="2"/>
      <c r="B39" s="3"/>
      <c r="C39" s="4"/>
      <c r="D39" s="5"/>
      <c r="E39" s="121"/>
      <c r="F39" s="122" t="e">
        <f>#REF!+#REF!+#REF!+#REF!+#REF!+#REF!+#REF!+#REF!+#REF!+#REF!+#REF!+#REF!+#REF!+#REF!+#REF!+#REF!+#REF!+#REF!+#REF!+#REF!+#REF!+#REF!+#REF!+#REF!+#REF!+#REF!+#REF!</f>
        <v>#REF!</v>
      </c>
      <c r="G39" s="235" t="s">
        <v>28</v>
      </c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123"/>
      <c r="Z39" s="123"/>
      <c r="AA39" s="123"/>
      <c r="AB39" s="123" t="e">
        <f>#REF!+#REF!</f>
        <v>#REF!</v>
      </c>
      <c r="AC39" s="124"/>
      <c r="AD39" s="124"/>
      <c r="AE39" s="124"/>
      <c r="AF39" s="124"/>
      <c r="AG39" s="124"/>
      <c r="AH39" s="124"/>
      <c r="AI39" s="124"/>
      <c r="AJ39" s="125"/>
      <c r="AK39" s="125"/>
      <c r="AL39" s="125"/>
      <c r="AM39" s="125"/>
      <c r="AN39" s="125"/>
      <c r="AO39" s="125"/>
      <c r="AP39" s="125"/>
      <c r="AQ39" s="125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</row>
    <row r="40" spans="1:66" ht="37.5" hidden="1" customHeight="1">
      <c r="A40" s="2"/>
      <c r="B40" s="3"/>
      <c r="C40" s="4"/>
      <c r="D40" s="5"/>
      <c r="E40" s="121"/>
      <c r="F40" s="122"/>
      <c r="G40" s="236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8"/>
      <c r="Y40" s="123"/>
      <c r="Z40" s="123"/>
      <c r="AA40" s="123"/>
      <c r="AB40" s="123"/>
      <c r="AC40" s="124"/>
      <c r="AD40" s="124"/>
      <c r="AE40" s="124"/>
      <c r="AF40" s="124"/>
      <c r="AG40" s="124"/>
      <c r="AH40" s="124"/>
      <c r="AI40" s="124"/>
      <c r="AJ40" s="125"/>
      <c r="AK40" s="125"/>
      <c r="AL40" s="125"/>
      <c r="AM40" s="125"/>
      <c r="AN40" s="125"/>
      <c r="AO40" s="125"/>
      <c r="AP40" s="125"/>
      <c r="AQ40" s="125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</row>
    <row r="41" spans="1:66" ht="26.25" hidden="1" customHeight="1">
      <c r="A41" s="2"/>
      <c r="B41" s="3"/>
      <c r="C41" s="4"/>
      <c r="D41" s="5"/>
      <c r="E41" s="5"/>
      <c r="F41" s="122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3"/>
      <c r="Z41" s="126"/>
      <c r="AA41" s="126"/>
      <c r="AB41" s="123"/>
      <c r="AC41" s="124"/>
      <c r="AD41" s="124"/>
      <c r="AE41" s="124"/>
      <c r="AF41" s="124"/>
      <c r="AG41" s="124"/>
      <c r="AH41" s="124"/>
      <c r="AI41" s="124"/>
      <c r="AJ41" s="125"/>
      <c r="AK41" s="125"/>
      <c r="AL41" s="125"/>
      <c r="AM41" s="125"/>
      <c r="AN41" s="125"/>
      <c r="AO41" s="125"/>
      <c r="AP41" s="125"/>
      <c r="AQ41" s="125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</row>
    <row r="42" spans="1:66" ht="15" hidden="1" customHeight="1">
      <c r="A42" s="2"/>
      <c r="B42" s="3"/>
      <c r="C42" s="4"/>
      <c r="D42" s="5"/>
      <c r="E42" s="122"/>
      <c r="F42" s="120"/>
      <c r="G42" s="127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4"/>
      <c r="AD42" s="124"/>
      <c r="AE42" s="124"/>
      <c r="AF42" s="124"/>
      <c r="AG42" s="124"/>
      <c r="AH42" s="124"/>
      <c r="AI42" s="124"/>
      <c r="AJ42" s="125"/>
      <c r="AK42" s="125"/>
      <c r="AL42" s="125"/>
      <c r="AM42" s="125"/>
      <c r="AN42" s="125"/>
      <c r="AO42" s="125"/>
      <c r="AP42" s="125"/>
      <c r="AQ42" s="125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</row>
    <row r="43" spans="1:66" s="131" customFormat="1" ht="39" hidden="1" customHeight="1">
      <c r="A43" s="128"/>
      <c r="B43" s="3"/>
      <c r="C43" s="4"/>
      <c r="D43" s="129"/>
      <c r="E43" s="129"/>
      <c r="F43" s="130"/>
      <c r="G43" s="239" t="s">
        <v>29</v>
      </c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123">
        <f>Y34</f>
        <v>1013613</v>
      </c>
      <c r="Z43" s="126"/>
      <c r="AA43" s="126"/>
      <c r="AB43" s="123" t="e">
        <f>AB34-AB39</f>
        <v>#REF!</v>
      </c>
      <c r="AC43" s="123"/>
      <c r="AD43" s="123"/>
      <c r="AE43" s="123">
        <f>AE34</f>
        <v>0</v>
      </c>
      <c r="AF43" s="123"/>
      <c r="AG43" s="123">
        <f t="shared" ref="AG43:AQ43" si="26">AG34</f>
        <v>0</v>
      </c>
      <c r="AH43" s="123">
        <f t="shared" si="26"/>
        <v>0</v>
      </c>
      <c r="AI43" s="123"/>
      <c r="AJ43" s="123">
        <f t="shared" si="26"/>
        <v>0</v>
      </c>
      <c r="AK43" s="123">
        <f t="shared" si="26"/>
        <v>0</v>
      </c>
      <c r="AL43" s="123"/>
      <c r="AM43" s="123">
        <f t="shared" si="26"/>
        <v>0</v>
      </c>
      <c r="AN43" s="123">
        <f t="shared" si="26"/>
        <v>0</v>
      </c>
      <c r="AO43" s="123"/>
      <c r="AP43" s="123">
        <f t="shared" si="26"/>
        <v>0</v>
      </c>
      <c r="AQ43" s="123">
        <f t="shared" si="26"/>
        <v>0</v>
      </c>
      <c r="AR43" s="130"/>
    </row>
    <row r="44" spans="1:66" s="131" customFormat="1" ht="21.75" hidden="1">
      <c r="A44" s="128"/>
      <c r="B44" s="3"/>
      <c r="C44" s="4"/>
      <c r="D44" s="129"/>
      <c r="E44" s="129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32"/>
      <c r="AD44" s="132"/>
      <c r="AE44" s="132"/>
      <c r="AF44" s="132"/>
      <c r="AG44" s="132"/>
      <c r="AH44" s="132"/>
      <c r="AI44" s="132"/>
      <c r="AJ44" s="126"/>
      <c r="AK44" s="126"/>
      <c r="AL44" s="126"/>
      <c r="AM44" s="126"/>
      <c r="AN44" s="126"/>
      <c r="AO44" s="126"/>
      <c r="AP44" s="126"/>
      <c r="AQ44" s="126"/>
    </row>
    <row r="45" spans="1:66" ht="21.75" hidden="1">
      <c r="A45" s="2"/>
      <c r="B45" s="3"/>
      <c r="C45" s="4"/>
      <c r="D45" s="5"/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5"/>
      <c r="AD45" s="65"/>
      <c r="AE45" s="65"/>
      <c r="AF45" s="65"/>
      <c r="AG45" s="65"/>
      <c r="AH45" s="65"/>
      <c r="AI45" s="65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</row>
    <row r="46" spans="1:66" ht="21.75">
      <c r="A46" s="2"/>
      <c r="B46" s="3"/>
      <c r="C46" s="4"/>
      <c r="D46" s="5"/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5"/>
      <c r="AD46" s="65"/>
      <c r="AE46" s="65"/>
      <c r="AF46" s="65"/>
      <c r="AG46" s="65"/>
      <c r="AH46" s="65"/>
      <c r="AI46" s="65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</row>
  </sheetData>
  <mergeCells count="92">
    <mergeCell ref="AG3:AI3"/>
    <mergeCell ref="AJ3:AL3"/>
    <mergeCell ref="AM3:AO3"/>
    <mergeCell ref="I4:K4"/>
    <mergeCell ref="AV3:AX3"/>
    <mergeCell ref="AS4:AU4"/>
    <mergeCell ref="L4:N4"/>
    <mergeCell ref="O4:Q4"/>
    <mergeCell ref="R4:T4"/>
    <mergeCell ref="U4:W4"/>
    <mergeCell ref="X4:Z4"/>
    <mergeCell ref="AA4:AC4"/>
    <mergeCell ref="AP3:AR3"/>
    <mergeCell ref="AS3:AU3"/>
    <mergeCell ref="AY3:BA3"/>
    <mergeCell ref="BK1:BN2"/>
    <mergeCell ref="D3:E3"/>
    <mergeCell ref="F3:H3"/>
    <mergeCell ref="I3:K3"/>
    <mergeCell ref="L3:N3"/>
    <mergeCell ref="O3:Q3"/>
    <mergeCell ref="R3:T3"/>
    <mergeCell ref="U3:W3"/>
    <mergeCell ref="X3:Z3"/>
    <mergeCell ref="AA3:AC3"/>
    <mergeCell ref="BH3:BJ3"/>
    <mergeCell ref="BK3:BM3"/>
    <mergeCell ref="AD3:AF3"/>
    <mergeCell ref="BB3:BD3"/>
    <mergeCell ref="BE3:BG3"/>
    <mergeCell ref="A4:A5"/>
    <mergeCell ref="B4:B5"/>
    <mergeCell ref="C4:C5"/>
    <mergeCell ref="D4:E5"/>
    <mergeCell ref="F4:H4"/>
    <mergeCell ref="A8:A16"/>
    <mergeCell ref="B8:B16"/>
    <mergeCell ref="C8:C16"/>
    <mergeCell ref="D8:D9"/>
    <mergeCell ref="D10:E10"/>
    <mergeCell ref="D11:D12"/>
    <mergeCell ref="D13:E13"/>
    <mergeCell ref="D14:E14"/>
    <mergeCell ref="D15:E15"/>
    <mergeCell ref="D16:E16"/>
    <mergeCell ref="BN4:BN5"/>
    <mergeCell ref="A6:A7"/>
    <mergeCell ref="B6:B7"/>
    <mergeCell ref="C6:C7"/>
    <mergeCell ref="D7:E7"/>
    <mergeCell ref="AV4:AX4"/>
    <mergeCell ref="AY4:BA4"/>
    <mergeCell ref="BB4:BD4"/>
    <mergeCell ref="BE4:BG4"/>
    <mergeCell ref="BH4:BJ4"/>
    <mergeCell ref="BK4:BM4"/>
    <mergeCell ref="AD4:AF4"/>
    <mergeCell ref="AG4:AI4"/>
    <mergeCell ref="AJ4:AL4"/>
    <mergeCell ref="AM4:AO4"/>
    <mergeCell ref="AP4:AR4"/>
    <mergeCell ref="A17:A19"/>
    <mergeCell ref="B17:B19"/>
    <mergeCell ref="C17:C19"/>
    <mergeCell ref="D17:D18"/>
    <mergeCell ref="D19:E19"/>
    <mergeCell ref="A20:A22"/>
    <mergeCell ref="B20:B22"/>
    <mergeCell ref="C20:C22"/>
    <mergeCell ref="D20:D21"/>
    <mergeCell ref="D22:E22"/>
    <mergeCell ref="D27:E27"/>
    <mergeCell ref="A28:C32"/>
    <mergeCell ref="D28:E28"/>
    <mergeCell ref="D29:E29"/>
    <mergeCell ref="D30:E30"/>
    <mergeCell ref="D31:E31"/>
    <mergeCell ref="D32:E32"/>
    <mergeCell ref="A23:C27"/>
    <mergeCell ref="D23:E23"/>
    <mergeCell ref="D24:E24"/>
    <mergeCell ref="D25:E25"/>
    <mergeCell ref="D26:E26"/>
    <mergeCell ref="G39:X39"/>
    <mergeCell ref="G40:X40"/>
    <mergeCell ref="G43:X43"/>
    <mergeCell ref="A33:C37"/>
    <mergeCell ref="D33:E33"/>
    <mergeCell ref="D34:E34"/>
    <mergeCell ref="D35:E35"/>
    <mergeCell ref="D36:E36"/>
    <mergeCell ref="D37:E37"/>
  </mergeCells>
  <pageMargins left="0.23622047244094491" right="0.23622047244094491" top="0.35433070866141736" bottom="0.35433070866141736" header="0.31496062992125984" footer="0.31496062992125984"/>
  <pageSetup paperSize="9" scale="29" fitToHeight="0" orientation="landscape" copies="2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9D432-0C2B-4B2D-8180-666961A8F45F}">
  <sheetPr>
    <tabColor theme="9" tint="0.79998168889431442"/>
    <pageSetUpPr fitToPage="1"/>
  </sheetPr>
  <dimension ref="A1:AF46"/>
  <sheetViews>
    <sheetView view="pageBreakPreview" zoomScaleSheetLayoutView="100" workbookViewId="0">
      <selection activeCell="AE6" sqref="AE6"/>
    </sheetView>
  </sheetViews>
  <sheetFormatPr defaultColWidth="8.625" defaultRowHeight="14.25"/>
  <cols>
    <col min="1" max="1" width="3.375" style="190" customWidth="1"/>
    <col min="2" max="2" width="12.375" style="191" customWidth="1"/>
    <col min="3" max="3" width="52.5" style="191" customWidth="1"/>
    <col min="4" max="4" width="9" style="191" customWidth="1"/>
    <col min="5" max="7" width="8.75" style="191" bestFit="1" customWidth="1"/>
    <col min="8" max="10" width="10" style="191" bestFit="1" customWidth="1"/>
    <col min="11" max="12" width="8.75" style="191" bestFit="1" customWidth="1"/>
    <col min="13" max="13" width="9" style="191" customWidth="1"/>
    <col min="14" max="24" width="8.75" style="191" bestFit="1" customWidth="1"/>
    <col min="25" max="26" width="10" style="191" bestFit="1" customWidth="1"/>
    <col min="27" max="27" width="10.5" style="191" bestFit="1" customWidth="1"/>
    <col min="28" max="16384" width="8.625" style="191"/>
  </cols>
  <sheetData>
    <row r="1" spans="1:32" ht="4.5" customHeight="1"/>
    <row r="2" spans="1:32" ht="45" customHeight="1">
      <c r="E2" s="345"/>
      <c r="F2" s="345"/>
      <c r="G2" s="345"/>
      <c r="H2" s="345"/>
      <c r="J2" s="345"/>
      <c r="K2" s="345"/>
      <c r="L2" s="345"/>
      <c r="M2" s="345"/>
      <c r="O2" s="346"/>
      <c r="P2" s="346"/>
      <c r="Q2" s="346"/>
      <c r="R2" s="346"/>
      <c r="S2" s="192"/>
      <c r="T2" s="192"/>
      <c r="V2" s="347" t="s">
        <v>51</v>
      </c>
      <c r="W2" s="347"/>
      <c r="X2" s="347"/>
      <c r="Y2" s="347"/>
      <c r="Z2" s="347"/>
      <c r="AB2" s="1"/>
    </row>
    <row r="3" spans="1:32" ht="17.45" customHeight="1"/>
    <row r="4" spans="1:32">
      <c r="A4" s="348" t="s">
        <v>56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</row>
    <row r="5" spans="1:32">
      <c r="B5" s="190"/>
      <c r="C5" s="190"/>
      <c r="D5" s="190"/>
      <c r="E5" s="190"/>
      <c r="F5" s="190"/>
      <c r="G5" s="190"/>
      <c r="H5" s="190"/>
    </row>
    <row r="6" spans="1:32" ht="29.25" customHeight="1">
      <c r="A6" s="193" t="s">
        <v>1</v>
      </c>
      <c r="B6" s="194" t="s">
        <v>42</v>
      </c>
      <c r="C6" s="195"/>
      <c r="D6" s="196">
        <v>2023</v>
      </c>
      <c r="E6" s="196">
        <v>2024</v>
      </c>
      <c r="F6" s="196">
        <v>2025</v>
      </c>
      <c r="G6" s="196">
        <v>2026</v>
      </c>
      <c r="H6" s="196">
        <v>2027</v>
      </c>
      <c r="I6" s="196">
        <v>2028</v>
      </c>
      <c r="J6" s="196">
        <v>2029</v>
      </c>
      <c r="K6" s="196">
        <v>2030</v>
      </c>
      <c r="L6" s="196">
        <v>2031</v>
      </c>
      <c r="M6" s="196">
        <v>2032</v>
      </c>
      <c r="N6" s="196">
        <v>2033</v>
      </c>
      <c r="O6" s="196">
        <v>2034</v>
      </c>
      <c r="P6" s="196">
        <v>2035</v>
      </c>
      <c r="Q6" s="196">
        <v>2036</v>
      </c>
      <c r="R6" s="196">
        <v>2037</v>
      </c>
      <c r="S6" s="196">
        <v>2038</v>
      </c>
      <c r="T6" s="196">
        <v>2039</v>
      </c>
      <c r="U6" s="196">
        <v>2040</v>
      </c>
      <c r="V6" s="196">
        <v>2041</v>
      </c>
      <c r="W6" s="196">
        <v>2042</v>
      </c>
      <c r="X6" s="196">
        <v>2043</v>
      </c>
      <c r="Y6" s="196">
        <v>2044</v>
      </c>
      <c r="Z6" s="196">
        <v>2045</v>
      </c>
    </row>
    <row r="7" spans="1:32" ht="21.75" customHeight="1">
      <c r="A7" s="197">
        <v>1</v>
      </c>
      <c r="B7" s="343" t="s">
        <v>52</v>
      </c>
      <c r="C7" s="198" t="s">
        <v>43</v>
      </c>
      <c r="D7" s="199">
        <v>3.7550952876468306E-2</v>
      </c>
      <c r="E7" s="199">
        <v>3.5276612320671322E-2</v>
      </c>
      <c r="F7" s="199">
        <v>2.364162929600656E-2</v>
      </c>
      <c r="G7" s="199">
        <v>2.4608666766796333E-2</v>
      </c>
      <c r="H7" s="200">
        <v>2.2952828261939506E-2</v>
      </c>
      <c r="I7" s="199">
        <v>2.1685950926171507E-2</v>
      </c>
      <c r="J7" s="199">
        <v>2.0501822206179653E-2</v>
      </c>
      <c r="K7" s="199">
        <v>2.0179969880930994E-2</v>
      </c>
      <c r="L7" s="199">
        <v>1.9285164292250811E-2</v>
      </c>
      <c r="M7" s="199">
        <v>1.8285455010910417E-2</v>
      </c>
      <c r="N7" s="201">
        <v>1.7310706558227997E-2</v>
      </c>
      <c r="O7" s="201">
        <v>1.6400524937796659E-2</v>
      </c>
      <c r="P7" s="201">
        <v>1.595365418497164E-2</v>
      </c>
      <c r="Q7" s="201">
        <v>1.1841734000128532E-2</v>
      </c>
      <c r="R7" s="201">
        <v>1.1290029668092514E-2</v>
      </c>
      <c r="S7" s="202">
        <v>1.0773131800231038E-2</v>
      </c>
      <c r="T7" s="202">
        <v>1.0288496233075203E-2</v>
      </c>
      <c r="U7" s="202">
        <v>9.1709889732356741E-3</v>
      </c>
      <c r="V7" s="202">
        <v>8.8266930384689728E-3</v>
      </c>
      <c r="W7" s="202">
        <v>7.6580713202325035E-3</v>
      </c>
      <c r="X7" s="202">
        <v>3.2119491999128159E-3</v>
      </c>
      <c r="Y7" s="202">
        <v>1.1160924733146386E-4</v>
      </c>
      <c r="Z7" s="202">
        <v>0</v>
      </c>
    </row>
    <row r="8" spans="1:32">
      <c r="A8" s="197">
        <v>2</v>
      </c>
      <c r="B8" s="344"/>
      <c r="C8" s="203" t="s">
        <v>44</v>
      </c>
      <c r="D8" s="204">
        <v>0.41352490249435614</v>
      </c>
      <c r="E8" s="204">
        <v>0.42859484727923708</v>
      </c>
      <c r="F8" s="204">
        <v>0.34920000000000001</v>
      </c>
      <c r="G8" s="204">
        <v>0.36280000000000001</v>
      </c>
      <c r="H8" s="204">
        <v>0.33239999999999997</v>
      </c>
      <c r="I8" s="204">
        <v>0.31180000000000002</v>
      </c>
      <c r="J8" s="204">
        <v>0.27536987955144526</v>
      </c>
      <c r="K8" s="204">
        <v>0.25680191865657881</v>
      </c>
      <c r="L8" s="204">
        <v>0.23390193035314713</v>
      </c>
      <c r="M8" s="204">
        <v>0.23471549178571149</v>
      </c>
      <c r="N8" s="201">
        <v>0.24185754244152011</v>
      </c>
      <c r="O8" s="201">
        <v>0.25103109447122746</v>
      </c>
      <c r="P8" s="201">
        <v>0.25933717763234065</v>
      </c>
      <c r="Q8" s="201">
        <v>0.26703800577291459</v>
      </c>
      <c r="R8" s="201">
        <v>0.27411707099988858</v>
      </c>
      <c r="S8" s="202">
        <v>0.28076991629858289</v>
      </c>
      <c r="T8" s="199">
        <v>0.28672683379043395</v>
      </c>
      <c r="U8" s="202">
        <v>0.29217941684706666</v>
      </c>
      <c r="V8" s="199">
        <v>0.29711983238637518</v>
      </c>
      <c r="W8" s="202">
        <v>0.30157926877113261</v>
      </c>
      <c r="X8" s="199">
        <v>0.30569539001593377</v>
      </c>
      <c r="Y8" s="199">
        <v>0.31000274919958098</v>
      </c>
      <c r="Z8" s="199">
        <v>0.31433048498588934</v>
      </c>
    </row>
    <row r="9" spans="1:32" ht="24" customHeight="1">
      <c r="A9" s="197">
        <v>3</v>
      </c>
      <c r="B9" s="343" t="s">
        <v>54</v>
      </c>
      <c r="C9" s="198" t="s">
        <v>43</v>
      </c>
      <c r="D9" s="199">
        <v>3.7550952876468306E-2</v>
      </c>
      <c r="E9" s="199">
        <v>3.5276612320671322E-2</v>
      </c>
      <c r="F9" s="199">
        <v>2.364162929600656E-2</v>
      </c>
      <c r="G9" s="199">
        <v>2.4608666766796333E-2</v>
      </c>
      <c r="H9" s="200">
        <v>2.2952828261939506E-2</v>
      </c>
      <c r="I9" s="199">
        <v>2.1685950926171507E-2</v>
      </c>
      <c r="J9" s="199">
        <v>2.0501822206179653E-2</v>
      </c>
      <c r="K9" s="199">
        <v>2.0179969880930994E-2</v>
      </c>
      <c r="L9" s="199">
        <v>1.9285164292250811E-2</v>
      </c>
      <c r="M9" s="199">
        <v>1.8285455010910417E-2</v>
      </c>
      <c r="N9" s="201">
        <v>1.7310706558227997E-2</v>
      </c>
      <c r="O9" s="201">
        <v>1.6400524937796659E-2</v>
      </c>
      <c r="P9" s="201">
        <v>1.595365418497164E-2</v>
      </c>
      <c r="Q9" s="201">
        <v>1.1841734000128532E-2</v>
      </c>
      <c r="R9" s="201">
        <v>1.1290029668092514E-2</v>
      </c>
      <c r="S9" s="202">
        <v>1.0773131800231038E-2</v>
      </c>
      <c r="T9" s="202">
        <v>1.0288496233075203E-2</v>
      </c>
      <c r="U9" s="202">
        <v>9.1709889732356741E-3</v>
      </c>
      <c r="V9" s="202">
        <v>8.8266930384689728E-3</v>
      </c>
      <c r="W9" s="202">
        <v>7.6580713202325035E-3</v>
      </c>
      <c r="X9" s="202">
        <v>3.2119491999128159E-3</v>
      </c>
      <c r="Y9" s="202">
        <v>1.1160924733146386E-4</v>
      </c>
      <c r="Z9" s="202">
        <v>0</v>
      </c>
    </row>
    <row r="10" spans="1:32">
      <c r="A10" s="197">
        <v>4</v>
      </c>
      <c r="B10" s="344"/>
      <c r="C10" s="203" t="s">
        <v>44</v>
      </c>
      <c r="D10" s="204">
        <v>0.41352490249435614</v>
      </c>
      <c r="E10" s="204">
        <v>0.42852304858364249</v>
      </c>
      <c r="F10" s="204">
        <v>0.34919050283661596</v>
      </c>
      <c r="G10" s="204">
        <v>0.36282189100877366</v>
      </c>
      <c r="H10" s="204">
        <v>0.33242379386980325</v>
      </c>
      <c r="I10" s="204">
        <v>0.311819455541615</v>
      </c>
      <c r="J10" s="204">
        <v>0.2753391086819047</v>
      </c>
      <c r="K10" s="204">
        <v>0.2567711477870383</v>
      </c>
      <c r="L10" s="204">
        <v>0.23390193035314713</v>
      </c>
      <c r="M10" s="204">
        <v>0.23471549178571149</v>
      </c>
      <c r="N10" s="201">
        <v>0.24185754244152011</v>
      </c>
      <c r="O10" s="201">
        <v>0.25103109447122746</v>
      </c>
      <c r="P10" s="201">
        <v>0.25933717763234065</v>
      </c>
      <c r="Q10" s="201">
        <v>0.26703800577291459</v>
      </c>
      <c r="R10" s="201">
        <v>0.27411707099988858</v>
      </c>
      <c r="S10" s="202">
        <v>0.28076991629858289</v>
      </c>
      <c r="T10" s="199">
        <v>0.28672683379043395</v>
      </c>
      <c r="U10" s="202">
        <v>0.29217941684706666</v>
      </c>
      <c r="V10" s="199">
        <v>0.29711983238637518</v>
      </c>
      <c r="W10" s="202">
        <v>0.30157926877113261</v>
      </c>
      <c r="X10" s="199">
        <v>0.30569539001593377</v>
      </c>
      <c r="Y10" s="199">
        <v>0.31000274919958098</v>
      </c>
      <c r="Z10" s="199">
        <v>0.31433048498588934</v>
      </c>
    </row>
    <row r="11" spans="1:32">
      <c r="A11" s="205"/>
      <c r="B11" s="206"/>
      <c r="C11" s="206"/>
      <c r="D11" s="206"/>
      <c r="E11" s="206"/>
      <c r="F11" s="206"/>
      <c r="G11" s="206"/>
      <c r="H11" s="207"/>
      <c r="I11" s="207"/>
      <c r="J11" s="207"/>
      <c r="K11" s="207"/>
      <c r="L11" s="207"/>
      <c r="M11" s="207"/>
      <c r="N11" s="208"/>
      <c r="O11" s="208"/>
      <c r="P11" s="208"/>
      <c r="Q11" s="208"/>
      <c r="R11" s="208"/>
      <c r="S11" s="209"/>
      <c r="T11" s="209"/>
      <c r="U11" s="209"/>
      <c r="V11" s="209"/>
      <c r="W11" s="209"/>
      <c r="X11" s="209"/>
      <c r="Y11" s="209"/>
      <c r="Z11" s="209"/>
    </row>
    <row r="12" spans="1:32" ht="19.5" customHeight="1">
      <c r="A12" s="210">
        <v>5</v>
      </c>
      <c r="B12" s="355" t="s">
        <v>45</v>
      </c>
      <c r="C12" s="355"/>
      <c r="D12" s="211">
        <f t="shared" ref="D12:Z13" si="0">D9-D7</f>
        <v>0</v>
      </c>
      <c r="E12" s="211">
        <f t="shared" si="0"/>
        <v>0</v>
      </c>
      <c r="F12" s="211">
        <f t="shared" si="0"/>
        <v>0</v>
      </c>
      <c r="G12" s="211">
        <f t="shared" si="0"/>
        <v>0</v>
      </c>
      <c r="H12" s="211">
        <f t="shared" si="0"/>
        <v>0</v>
      </c>
      <c r="I12" s="211">
        <f t="shared" si="0"/>
        <v>0</v>
      </c>
      <c r="J12" s="211">
        <f t="shared" si="0"/>
        <v>0</v>
      </c>
      <c r="K12" s="211">
        <f t="shared" si="0"/>
        <v>0</v>
      </c>
      <c r="L12" s="211">
        <f t="shared" si="0"/>
        <v>0</v>
      </c>
      <c r="M12" s="211">
        <f t="shared" si="0"/>
        <v>0</v>
      </c>
      <c r="N12" s="211">
        <f t="shared" si="0"/>
        <v>0</v>
      </c>
      <c r="O12" s="211">
        <f t="shared" si="0"/>
        <v>0</v>
      </c>
      <c r="P12" s="211">
        <f t="shared" si="0"/>
        <v>0</v>
      </c>
      <c r="Q12" s="211">
        <f t="shared" si="0"/>
        <v>0</v>
      </c>
      <c r="R12" s="211">
        <f t="shared" si="0"/>
        <v>0</v>
      </c>
      <c r="S12" s="211">
        <f t="shared" si="0"/>
        <v>0</v>
      </c>
      <c r="T12" s="211">
        <f t="shared" si="0"/>
        <v>0</v>
      </c>
      <c r="U12" s="211">
        <f t="shared" si="0"/>
        <v>0</v>
      </c>
      <c r="V12" s="211">
        <f t="shared" si="0"/>
        <v>0</v>
      </c>
      <c r="W12" s="211">
        <f t="shared" si="0"/>
        <v>0</v>
      </c>
      <c r="X12" s="211">
        <f t="shared" si="0"/>
        <v>0</v>
      </c>
      <c r="Y12" s="211">
        <f t="shared" si="0"/>
        <v>0</v>
      </c>
      <c r="Z12" s="211">
        <f t="shared" si="0"/>
        <v>0</v>
      </c>
    </row>
    <row r="13" spans="1:32" ht="19.5" customHeight="1">
      <c r="A13" s="210">
        <v>6</v>
      </c>
      <c r="B13" s="355" t="s">
        <v>46</v>
      </c>
      <c r="C13" s="355"/>
      <c r="D13" s="211">
        <f t="shared" si="0"/>
        <v>0</v>
      </c>
      <c r="E13" s="211">
        <f t="shared" si="0"/>
        <v>-7.1798695594593731E-5</v>
      </c>
      <c r="F13" s="211">
        <f t="shared" si="0"/>
        <v>-9.4971633840534864E-6</v>
      </c>
      <c r="G13" s="211">
        <f t="shared" si="0"/>
        <v>2.1891008773644582E-5</v>
      </c>
      <c r="H13" s="211">
        <f t="shared" si="0"/>
        <v>2.3793869803279133E-5</v>
      </c>
      <c r="I13" s="211">
        <f t="shared" si="0"/>
        <v>1.9455541614976646E-5</v>
      </c>
      <c r="J13" s="211">
        <f t="shared" si="0"/>
        <v>-3.0770869540563961E-5</v>
      </c>
      <c r="K13" s="211">
        <f t="shared" si="0"/>
        <v>-3.077086954050845E-5</v>
      </c>
      <c r="L13" s="211">
        <f t="shared" si="0"/>
        <v>0</v>
      </c>
      <c r="M13" s="211">
        <f t="shared" si="0"/>
        <v>0</v>
      </c>
      <c r="N13" s="211">
        <f t="shared" si="0"/>
        <v>0</v>
      </c>
      <c r="O13" s="211">
        <f t="shared" si="0"/>
        <v>0</v>
      </c>
      <c r="P13" s="211">
        <f t="shared" si="0"/>
        <v>0</v>
      </c>
      <c r="Q13" s="211">
        <f t="shared" si="0"/>
        <v>0</v>
      </c>
      <c r="R13" s="211">
        <f t="shared" si="0"/>
        <v>0</v>
      </c>
      <c r="S13" s="211">
        <f t="shared" si="0"/>
        <v>0</v>
      </c>
      <c r="T13" s="211">
        <f t="shared" si="0"/>
        <v>0</v>
      </c>
      <c r="U13" s="211">
        <f t="shared" si="0"/>
        <v>0</v>
      </c>
      <c r="V13" s="211">
        <f t="shared" si="0"/>
        <v>0</v>
      </c>
      <c r="W13" s="211">
        <f t="shared" si="0"/>
        <v>0</v>
      </c>
      <c r="X13" s="211">
        <f t="shared" si="0"/>
        <v>0</v>
      </c>
      <c r="Y13" s="211">
        <f t="shared" si="0"/>
        <v>0</v>
      </c>
      <c r="Z13" s="211">
        <f t="shared" si="0"/>
        <v>0</v>
      </c>
    </row>
    <row r="14" spans="1:32">
      <c r="A14" s="212"/>
      <c r="B14" s="213"/>
      <c r="C14" s="214"/>
      <c r="D14" s="215"/>
      <c r="E14" s="215"/>
      <c r="F14" s="215"/>
      <c r="G14" s="215"/>
      <c r="H14" s="216"/>
      <c r="I14" s="199"/>
      <c r="J14" s="199"/>
      <c r="K14" s="199"/>
      <c r="L14" s="199"/>
      <c r="M14" s="199"/>
      <c r="N14" s="200"/>
      <c r="O14" s="199"/>
      <c r="P14" s="199"/>
      <c r="Q14" s="199"/>
      <c r="R14" s="199"/>
      <c r="S14" s="199"/>
      <c r="T14" s="201"/>
      <c r="U14" s="201"/>
      <c r="V14" s="201"/>
      <c r="W14" s="201"/>
      <c r="X14" s="201"/>
      <c r="Y14" s="202"/>
      <c r="Z14" s="202"/>
      <c r="AA14" s="217"/>
      <c r="AB14" s="218"/>
      <c r="AC14" s="218"/>
      <c r="AD14" s="218"/>
      <c r="AE14" s="218"/>
      <c r="AF14" s="218"/>
    </row>
    <row r="15" spans="1:32" ht="19.5" customHeight="1">
      <c r="A15" s="219">
        <v>7</v>
      </c>
      <c r="B15" s="355" t="s">
        <v>47</v>
      </c>
      <c r="C15" s="355"/>
      <c r="D15" s="211">
        <f t="shared" ref="D15:Z15" si="1">D8-D7</f>
        <v>0.37597394961788783</v>
      </c>
      <c r="E15" s="211">
        <f t="shared" si="1"/>
        <v>0.39331823495856577</v>
      </c>
      <c r="F15" s="211">
        <f t="shared" si="1"/>
        <v>0.32555837070399346</v>
      </c>
      <c r="G15" s="211">
        <f t="shared" si="1"/>
        <v>0.33819133323320366</v>
      </c>
      <c r="H15" s="211">
        <f t="shared" si="1"/>
        <v>0.30944717173806047</v>
      </c>
      <c r="I15" s="211">
        <f t="shared" si="1"/>
        <v>0.29011404907382854</v>
      </c>
      <c r="J15" s="211">
        <f t="shared" si="1"/>
        <v>0.25486805734526563</v>
      </c>
      <c r="K15" s="211">
        <f t="shared" si="1"/>
        <v>0.23662194877564782</v>
      </c>
      <c r="L15" s="211">
        <f t="shared" si="1"/>
        <v>0.21461676606089633</v>
      </c>
      <c r="M15" s="211">
        <f t="shared" si="1"/>
        <v>0.21643003677480108</v>
      </c>
      <c r="N15" s="211">
        <f t="shared" si="1"/>
        <v>0.22454683588329211</v>
      </c>
      <c r="O15" s="211">
        <f t="shared" si="1"/>
        <v>0.23463056953343081</v>
      </c>
      <c r="P15" s="211">
        <f t="shared" si="1"/>
        <v>0.24338352344736902</v>
      </c>
      <c r="Q15" s="211">
        <f t="shared" si="1"/>
        <v>0.25519627177278603</v>
      </c>
      <c r="R15" s="211">
        <f t="shared" si="1"/>
        <v>0.26282704133179607</v>
      </c>
      <c r="S15" s="211">
        <f t="shared" si="1"/>
        <v>0.26999678449835185</v>
      </c>
      <c r="T15" s="211">
        <f t="shared" si="1"/>
        <v>0.27643833755735875</v>
      </c>
      <c r="U15" s="211">
        <f t="shared" si="1"/>
        <v>0.28300842787383101</v>
      </c>
      <c r="V15" s="211">
        <f t="shared" si="1"/>
        <v>0.28829313934790624</v>
      </c>
      <c r="W15" s="211">
        <f t="shared" si="1"/>
        <v>0.29392119745090012</v>
      </c>
      <c r="X15" s="211">
        <f t="shared" si="1"/>
        <v>0.30248344081602097</v>
      </c>
      <c r="Y15" s="211">
        <f t="shared" si="1"/>
        <v>0.30989113995224954</v>
      </c>
      <c r="Z15" s="211">
        <f t="shared" si="1"/>
        <v>0.31433048498588934</v>
      </c>
      <c r="AA15" s="220"/>
      <c r="AB15" s="218"/>
      <c r="AC15" s="221"/>
      <c r="AD15" s="221"/>
      <c r="AE15" s="221"/>
      <c r="AF15" s="221"/>
    </row>
    <row r="16" spans="1:32" ht="19.5" customHeight="1">
      <c r="A16" s="219">
        <v>8</v>
      </c>
      <c r="B16" s="356" t="s">
        <v>48</v>
      </c>
      <c r="C16" s="357"/>
      <c r="D16" s="222">
        <f t="shared" ref="D16:Z16" si="2">D10-D9</f>
        <v>0.37597394961788783</v>
      </c>
      <c r="E16" s="222">
        <f t="shared" si="2"/>
        <v>0.39324643626297118</v>
      </c>
      <c r="F16" s="222">
        <f t="shared" si="2"/>
        <v>0.32554887354060941</v>
      </c>
      <c r="G16" s="222">
        <f t="shared" si="2"/>
        <v>0.33821322424197731</v>
      </c>
      <c r="H16" s="222">
        <f t="shared" si="2"/>
        <v>0.30947096560786375</v>
      </c>
      <c r="I16" s="222">
        <f t="shared" si="2"/>
        <v>0.29013350461544352</v>
      </c>
      <c r="J16" s="222">
        <f t="shared" si="2"/>
        <v>0.25483728647572507</v>
      </c>
      <c r="K16" s="222">
        <f t="shared" si="2"/>
        <v>0.23659117790610731</v>
      </c>
      <c r="L16" s="222">
        <f t="shared" si="2"/>
        <v>0.21461676606089633</v>
      </c>
      <c r="M16" s="222">
        <f t="shared" si="2"/>
        <v>0.21643003677480108</v>
      </c>
      <c r="N16" s="222">
        <f t="shared" si="2"/>
        <v>0.22454683588329211</v>
      </c>
      <c r="O16" s="222">
        <f t="shared" si="2"/>
        <v>0.23463056953343081</v>
      </c>
      <c r="P16" s="222">
        <f t="shared" si="2"/>
        <v>0.24338352344736902</v>
      </c>
      <c r="Q16" s="222">
        <f t="shared" si="2"/>
        <v>0.25519627177278603</v>
      </c>
      <c r="R16" s="222">
        <f t="shared" si="2"/>
        <v>0.26282704133179607</v>
      </c>
      <c r="S16" s="223">
        <f t="shared" si="2"/>
        <v>0.26999678449835185</v>
      </c>
      <c r="T16" s="223">
        <f t="shared" si="2"/>
        <v>0.27643833755735875</v>
      </c>
      <c r="U16" s="223">
        <f t="shared" si="2"/>
        <v>0.28300842787383101</v>
      </c>
      <c r="V16" s="223">
        <f t="shared" si="2"/>
        <v>0.28829313934790624</v>
      </c>
      <c r="W16" s="223">
        <f t="shared" si="2"/>
        <v>0.29392119745090012</v>
      </c>
      <c r="X16" s="223">
        <f t="shared" si="2"/>
        <v>0.30248344081602097</v>
      </c>
      <c r="Y16" s="223">
        <f t="shared" si="2"/>
        <v>0.30989113995224954</v>
      </c>
      <c r="Z16" s="223">
        <f t="shared" si="2"/>
        <v>0.31433048498588934</v>
      </c>
    </row>
    <row r="17" spans="1:26" ht="16.5" customHeight="1">
      <c r="A17" s="212"/>
      <c r="B17" s="213"/>
      <c r="C17" s="214"/>
      <c r="D17" s="215"/>
      <c r="E17" s="215"/>
      <c r="F17" s="215"/>
      <c r="G17" s="215"/>
      <c r="H17" s="216"/>
      <c r="I17" s="216"/>
      <c r="J17" s="216"/>
      <c r="K17" s="216"/>
      <c r="L17" s="216"/>
      <c r="M17" s="216"/>
      <c r="N17" s="208"/>
      <c r="O17" s="208"/>
      <c r="P17" s="208"/>
      <c r="Q17" s="208"/>
      <c r="R17" s="208"/>
      <c r="S17" s="209"/>
      <c r="T17" s="209"/>
      <c r="U17" s="209"/>
      <c r="V17" s="209"/>
      <c r="W17" s="209"/>
      <c r="X17" s="209"/>
      <c r="Y17" s="209"/>
      <c r="Z17" s="209"/>
    </row>
    <row r="18" spans="1:26" ht="21" customHeight="1">
      <c r="A18" s="210">
        <v>9</v>
      </c>
      <c r="B18" s="355" t="s">
        <v>49</v>
      </c>
      <c r="C18" s="355"/>
      <c r="D18" s="211">
        <f t="shared" ref="D18:Z18" si="3">D16-D15</f>
        <v>0</v>
      </c>
      <c r="E18" s="211">
        <f t="shared" si="3"/>
        <v>-7.1798695594593731E-5</v>
      </c>
      <c r="F18" s="211">
        <f t="shared" si="3"/>
        <v>-9.4971633840534864E-6</v>
      </c>
      <c r="G18" s="211">
        <f t="shared" si="3"/>
        <v>2.1891008773644582E-5</v>
      </c>
      <c r="H18" s="211">
        <f t="shared" si="3"/>
        <v>2.3793869803279133E-5</v>
      </c>
      <c r="I18" s="211">
        <f t="shared" si="3"/>
        <v>1.9455541614976646E-5</v>
      </c>
      <c r="J18" s="211">
        <f t="shared" si="3"/>
        <v>-3.0770869540563961E-5</v>
      </c>
      <c r="K18" s="211">
        <f t="shared" si="3"/>
        <v>-3.077086954050845E-5</v>
      </c>
      <c r="L18" s="211">
        <f t="shared" si="3"/>
        <v>0</v>
      </c>
      <c r="M18" s="211">
        <f t="shared" si="3"/>
        <v>0</v>
      </c>
      <c r="N18" s="211">
        <f t="shared" si="3"/>
        <v>0</v>
      </c>
      <c r="O18" s="211">
        <f t="shared" si="3"/>
        <v>0</v>
      </c>
      <c r="P18" s="211">
        <f t="shared" si="3"/>
        <v>0</v>
      </c>
      <c r="Q18" s="211">
        <f t="shared" si="3"/>
        <v>0</v>
      </c>
      <c r="R18" s="211">
        <f t="shared" si="3"/>
        <v>0</v>
      </c>
      <c r="S18" s="211">
        <f t="shared" si="3"/>
        <v>0</v>
      </c>
      <c r="T18" s="211">
        <f t="shared" si="3"/>
        <v>0</v>
      </c>
      <c r="U18" s="211">
        <f t="shared" si="3"/>
        <v>0</v>
      </c>
      <c r="V18" s="211">
        <f t="shared" si="3"/>
        <v>0</v>
      </c>
      <c r="W18" s="211">
        <f t="shared" si="3"/>
        <v>0</v>
      </c>
      <c r="X18" s="211">
        <f t="shared" si="3"/>
        <v>0</v>
      </c>
      <c r="Y18" s="211">
        <f t="shared" si="3"/>
        <v>0</v>
      </c>
      <c r="Z18" s="211">
        <f t="shared" si="3"/>
        <v>0</v>
      </c>
    </row>
    <row r="19" spans="1:26" ht="21" customHeight="1">
      <c r="A19" s="224"/>
      <c r="B19" s="225"/>
      <c r="C19" s="225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</row>
    <row r="20" spans="1:26" ht="25.5" customHeight="1">
      <c r="A20" s="224"/>
      <c r="B20" s="233"/>
      <c r="C20" s="233"/>
      <c r="D20" s="233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</row>
    <row r="21" spans="1:26">
      <c r="A21" s="227" t="s">
        <v>50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</row>
    <row r="22" spans="1:26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</row>
    <row r="23" spans="1:26" s="230" customFormat="1" ht="12.75">
      <c r="A23" s="196" t="s">
        <v>1</v>
      </c>
      <c r="B23" s="349" t="s">
        <v>42</v>
      </c>
      <c r="C23" s="350"/>
      <c r="D23" s="351"/>
      <c r="E23" s="196">
        <v>2024</v>
      </c>
      <c r="F23" s="229">
        <v>2025</v>
      </c>
      <c r="G23" s="196">
        <v>2026</v>
      </c>
      <c r="H23" s="229">
        <v>2027</v>
      </c>
      <c r="I23" s="196">
        <v>2028</v>
      </c>
      <c r="J23" s="229">
        <v>2029</v>
      </c>
      <c r="K23" s="196">
        <v>2030</v>
      </c>
      <c r="L23" s="229">
        <v>2031</v>
      </c>
      <c r="M23" s="196">
        <v>2032</v>
      </c>
      <c r="N23" s="229">
        <v>2033</v>
      </c>
      <c r="O23" s="196">
        <v>2034</v>
      </c>
      <c r="P23" s="229">
        <v>2035</v>
      </c>
      <c r="Q23" s="196">
        <v>2036</v>
      </c>
      <c r="R23" s="229">
        <v>2037</v>
      </c>
      <c r="S23" s="196">
        <v>2038</v>
      </c>
      <c r="T23" s="229">
        <v>2039</v>
      </c>
      <c r="U23" s="196">
        <v>2040</v>
      </c>
      <c r="V23" s="229">
        <v>2041</v>
      </c>
      <c r="W23" s="196">
        <v>2042</v>
      </c>
      <c r="X23" s="229">
        <v>2043</v>
      </c>
      <c r="Y23" s="196">
        <v>2044</v>
      </c>
      <c r="Z23" s="229">
        <v>2045</v>
      </c>
    </row>
    <row r="24" spans="1:26" ht="23.25" customHeight="1">
      <c r="A24" s="210">
        <v>1</v>
      </c>
      <c r="B24" s="352" t="s">
        <v>53</v>
      </c>
      <c r="C24" s="353"/>
      <c r="D24" s="354"/>
      <c r="E24" s="231">
        <v>186124737</v>
      </c>
      <c r="F24" s="231">
        <v>206633686</v>
      </c>
      <c r="G24" s="231">
        <v>173972822</v>
      </c>
      <c r="H24" s="231">
        <v>233288572</v>
      </c>
      <c r="I24" s="231">
        <v>262777942</v>
      </c>
      <c r="J24" s="231">
        <v>290198462</v>
      </c>
      <c r="K24" s="231">
        <v>329207122</v>
      </c>
      <c r="L24" s="231">
        <v>359722670</v>
      </c>
      <c r="M24" s="231">
        <v>389577522</v>
      </c>
      <c r="N24" s="231">
        <v>421194515</v>
      </c>
      <c r="O24" s="231">
        <v>452859903</v>
      </c>
      <c r="P24" s="231">
        <v>485618544</v>
      </c>
      <c r="Q24" s="231">
        <v>526854732</v>
      </c>
      <c r="R24" s="231">
        <v>560677855</v>
      </c>
      <c r="S24" s="231">
        <v>594833166</v>
      </c>
      <c r="T24" s="231">
        <v>629645022</v>
      </c>
      <c r="U24" s="231">
        <v>669250082</v>
      </c>
      <c r="V24" s="231">
        <v>704384684</v>
      </c>
      <c r="W24" s="231">
        <v>742843616</v>
      </c>
      <c r="X24" s="231">
        <v>790921671</v>
      </c>
      <c r="Y24" s="231">
        <v>836804442</v>
      </c>
      <c r="Z24" s="231">
        <v>875386594</v>
      </c>
    </row>
    <row r="25" spans="1:26" ht="24.75" customHeight="1">
      <c r="A25" s="210">
        <v>2</v>
      </c>
      <c r="B25" s="352" t="s">
        <v>55</v>
      </c>
      <c r="C25" s="353"/>
      <c r="D25" s="354"/>
      <c r="E25" s="231">
        <v>169189421</v>
      </c>
      <c r="F25" s="231">
        <v>206633686</v>
      </c>
      <c r="G25" s="231">
        <v>173972822</v>
      </c>
      <c r="H25" s="231">
        <v>233288572</v>
      </c>
      <c r="I25" s="231">
        <v>262777942</v>
      </c>
      <c r="J25" s="231">
        <v>290198462</v>
      </c>
      <c r="K25" s="231">
        <v>329207122</v>
      </c>
      <c r="L25" s="231">
        <v>359722670</v>
      </c>
      <c r="M25" s="231">
        <v>389577522</v>
      </c>
      <c r="N25" s="231">
        <v>421194515</v>
      </c>
      <c r="O25" s="231">
        <v>452859903</v>
      </c>
      <c r="P25" s="231">
        <v>485618544</v>
      </c>
      <c r="Q25" s="231">
        <v>526854732</v>
      </c>
      <c r="R25" s="231">
        <v>560677855</v>
      </c>
      <c r="S25" s="231">
        <v>594833166</v>
      </c>
      <c r="T25" s="231">
        <v>629645022</v>
      </c>
      <c r="U25" s="231">
        <v>669250082</v>
      </c>
      <c r="V25" s="231">
        <v>704384684</v>
      </c>
      <c r="W25" s="231">
        <v>742843616</v>
      </c>
      <c r="X25" s="231">
        <v>790921671</v>
      </c>
      <c r="Y25" s="231">
        <v>836804442</v>
      </c>
      <c r="Z25" s="231">
        <v>875386594</v>
      </c>
    </row>
    <row r="26" spans="1:26" ht="25.5" customHeight="1">
      <c r="A26" s="210">
        <v>3</v>
      </c>
      <c r="B26" s="352" t="s">
        <v>9</v>
      </c>
      <c r="C26" s="353"/>
      <c r="D26" s="354"/>
      <c r="E26" s="232">
        <f t="shared" ref="E26:Z26" si="4">E25-E24</f>
        <v>-16935316</v>
      </c>
      <c r="F26" s="232">
        <f t="shared" si="4"/>
        <v>0</v>
      </c>
      <c r="G26" s="232">
        <f t="shared" si="4"/>
        <v>0</v>
      </c>
      <c r="H26" s="232">
        <f t="shared" si="4"/>
        <v>0</v>
      </c>
      <c r="I26" s="232">
        <f t="shared" si="4"/>
        <v>0</v>
      </c>
      <c r="J26" s="232">
        <f t="shared" si="4"/>
        <v>0</v>
      </c>
      <c r="K26" s="232">
        <f t="shared" si="4"/>
        <v>0</v>
      </c>
      <c r="L26" s="232">
        <f t="shared" si="4"/>
        <v>0</v>
      </c>
      <c r="M26" s="232">
        <f t="shared" si="4"/>
        <v>0</v>
      </c>
      <c r="N26" s="232">
        <f t="shared" si="4"/>
        <v>0</v>
      </c>
      <c r="O26" s="232">
        <f t="shared" si="4"/>
        <v>0</v>
      </c>
      <c r="P26" s="232">
        <f t="shared" si="4"/>
        <v>0</v>
      </c>
      <c r="Q26" s="232">
        <f t="shared" si="4"/>
        <v>0</v>
      </c>
      <c r="R26" s="232">
        <f t="shared" si="4"/>
        <v>0</v>
      </c>
      <c r="S26" s="232">
        <f t="shared" si="4"/>
        <v>0</v>
      </c>
      <c r="T26" s="232">
        <f t="shared" si="4"/>
        <v>0</v>
      </c>
      <c r="U26" s="232">
        <f t="shared" si="4"/>
        <v>0</v>
      </c>
      <c r="V26" s="232">
        <f t="shared" si="4"/>
        <v>0</v>
      </c>
      <c r="W26" s="232">
        <f t="shared" si="4"/>
        <v>0</v>
      </c>
      <c r="X26" s="232">
        <f t="shared" si="4"/>
        <v>0</v>
      </c>
      <c r="Y26" s="232">
        <f t="shared" si="4"/>
        <v>0</v>
      </c>
      <c r="Z26" s="232">
        <f t="shared" si="4"/>
        <v>0</v>
      </c>
    </row>
    <row r="46" spans="7:7">
      <c r="G46" s="191">
        <v>1745594</v>
      </c>
    </row>
  </sheetData>
  <mergeCells count="16">
    <mergeCell ref="B23:D23"/>
    <mergeCell ref="B24:D24"/>
    <mergeCell ref="B25:D25"/>
    <mergeCell ref="B26:D26"/>
    <mergeCell ref="B9:B10"/>
    <mergeCell ref="B12:C12"/>
    <mergeCell ref="B13:C13"/>
    <mergeCell ref="B15:C15"/>
    <mergeCell ref="B16:C16"/>
    <mergeCell ref="B18:C18"/>
    <mergeCell ref="B7:B8"/>
    <mergeCell ref="E2:H2"/>
    <mergeCell ref="J2:M2"/>
    <mergeCell ref="O2:R2"/>
    <mergeCell ref="V2:Z2"/>
    <mergeCell ref="A4:X4"/>
  </mergeCells>
  <printOptions horizontalCentered="1"/>
  <pageMargins left="0" right="0" top="0.74803149606299213" bottom="0.74803149606299213" header="0.31496062992125984" footer="0.31496062992125984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Zał. nr 1</vt:lpstr>
      <vt:lpstr>Zał. nr 2</vt:lpstr>
      <vt:lpstr>'Zał. nr 1'!Obszar_wydruku</vt:lpstr>
      <vt:lpstr>'Zał. nr 2'!Obszar_wydruku</vt:lpstr>
      <vt:lpstr>'Zał. nr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Kajzar Karolina</dc:creator>
  <cp:lastModifiedBy>Kajzar Karolina</cp:lastModifiedBy>
  <cp:lastPrinted>2023-01-16T13:29:50Z</cp:lastPrinted>
  <dcterms:created xsi:type="dcterms:W3CDTF">2022-11-03T13:36:52Z</dcterms:created>
  <dcterms:modified xsi:type="dcterms:W3CDTF">2023-01-16T13:30:42Z</dcterms:modified>
</cp:coreProperties>
</file>