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F\BFI\SEJMIK\sejmik 2023\styczeń 2023 dostosowanie\"/>
    </mc:Choice>
  </mc:AlternateContent>
  <bookViews>
    <workbookView xWindow="-120" yWindow="-120" windowWidth="29040" windowHeight="15840"/>
  </bookViews>
  <sheets>
    <sheet name="dochody" sheetId="13" r:id="rId1"/>
    <sheet name="wydatki" sheetId="15" r:id="rId2"/>
  </sheets>
  <definedNames>
    <definedName name="_xlnm.Print_Area" localSheetId="0">dochody!$A$1:$F$16</definedName>
    <definedName name="_xlnm.Print_Area" localSheetId="1">wydatki!$A$1:$G$22</definedName>
    <definedName name="_xlnm.Print_Titles" localSheetId="0">dochody!$3:$4</definedName>
    <definedName name="_xlnm.Print_Titles" localSheetId="1">wydatki!$1:$2</definedName>
  </definedNames>
  <calcPr calcId="152511"/>
</workbook>
</file>

<file path=xl/calcChain.xml><?xml version="1.0" encoding="utf-8"?>
<calcChain xmlns="http://schemas.openxmlformats.org/spreadsheetml/2006/main">
  <c r="H12" i="15" l="1"/>
  <c r="D10" i="13" l="1"/>
  <c r="C15" i="13"/>
  <c r="D6" i="13" l="1"/>
  <c r="D15" i="13" s="1"/>
  <c r="D9" i="13"/>
  <c r="D19" i="15" l="1"/>
  <c r="E8" i="15" l="1"/>
  <c r="E19" i="15" s="1"/>
  <c r="D20" i="15" l="1"/>
  <c r="C16" i="13" l="1"/>
</calcChain>
</file>

<file path=xl/sharedStrings.xml><?xml version="1.0" encoding="utf-8"?>
<sst xmlns="http://schemas.openxmlformats.org/spreadsheetml/2006/main" count="71" uniqueCount="58">
  <si>
    <t>Dział</t>
  </si>
  <si>
    <t>Rozdział</t>
  </si>
  <si>
    <t>Zmniejszenia
/kwota w zł/</t>
  </si>
  <si>
    <t>Zwiększenia
/kwota w zł/</t>
  </si>
  <si>
    <t>Przeznaczenie</t>
  </si>
  <si>
    <t>Suma</t>
  </si>
  <si>
    <t>Ogółem plan wydatków</t>
  </si>
  <si>
    <t>Jednostka realizująca</t>
  </si>
  <si>
    <t>DOCHODY</t>
  </si>
  <si>
    <t>Źródło</t>
  </si>
  <si>
    <t>Ogółem plan dochodów</t>
  </si>
  <si>
    <t>750</t>
  </si>
  <si>
    <t>851</t>
  </si>
  <si>
    <t>Lp.</t>
  </si>
  <si>
    <t>600</t>
  </si>
  <si>
    <t xml:space="preserve">Dep. RP </t>
  </si>
  <si>
    <t xml:space="preserve">                                        </t>
  </si>
  <si>
    <t>60001</t>
  </si>
  <si>
    <t>Dochody z tytułu dotacji celowej z budżetu państwa na współfinansowanie projektów realizowanych przez beneficjentów w ramach RPO WP na lata 2014-2020.</t>
  </si>
  <si>
    <t>Dochody z tytułu dotacji celowej z budżetu państwa na finansowanie wydatków objętych Pomocą Techniczną Regionalnego Programu Operacyjnego Województwa Podkarpackiego na lata 2014-2020</t>
  </si>
  <si>
    <t>WUP</t>
  </si>
  <si>
    <t xml:space="preserve">PZDW </t>
  </si>
  <si>
    <t>Dochody z tytułu środków pochodzących z budżetu Unii Europejskiej na realizację projektów własnych w ramach Regionalnego Programu Operacyjnego Województwa Podkarpackiego na lata 2014-2020.</t>
  </si>
  <si>
    <t>852</t>
  </si>
  <si>
    <t>Dochody z tytułu środków z państwowych funduszy celowych na finansowanie lub dofinansowanie kosztów realizacji inwestycji i zakupów inwestycyjnych jednostek sektora finansów publicznych - Rządowy Fundusz Rozwoju Dróg.</t>
  </si>
  <si>
    <t>Dochody z tytułu środków pochodzących z budżetu Unii Europejskiej na realizację inwestycji drogowej realizowanej w ramach RPO WP na lata 2014-2020.</t>
  </si>
  <si>
    <t>Dochody dotyczące realizacji projektu pn. "Przygotowanie dokumentacji technicznej i projektowej niezbędnej do rozbudowy sieci turystycznych tras rowerowych na terenie Bieszczad i włączenie ich do szlaku rowerowego Green Velo" w ramach Programu Operacyjnego Pomoc Techniczna 2014-2020, w tym z tytułu:
1) środków pochodzących z budżetu UE - 1.757.285,-zł,
2) dotacji celowej z budżetu państwa - 310.112,-zł.</t>
  </si>
  <si>
    <t xml:space="preserve">
85295
</t>
  </si>
  <si>
    <t xml:space="preserve">75018
75095
</t>
  </si>
  <si>
    <t xml:space="preserve">750
</t>
  </si>
  <si>
    <t xml:space="preserve">Dep. RP/ 
Dep. OR </t>
  </si>
  <si>
    <t>921</t>
  </si>
  <si>
    <t>Dep. DT</t>
  </si>
  <si>
    <t>Dep. RP</t>
  </si>
  <si>
    <r>
      <rPr>
        <b/>
        <u/>
        <sz val="17"/>
        <rFont val="Arial"/>
        <family val="2"/>
        <charset val="238"/>
      </rPr>
      <t>Zwiększenie planu wydatków</t>
    </r>
    <r>
      <rPr>
        <sz val="17"/>
        <rFont val="Arial"/>
        <family val="2"/>
        <charset val="238"/>
      </rPr>
      <t xml:space="preserve"> z przeznaczeniem na realizację zadania pn. "Budowa obwodnicy Leska w ciągu DW 894 od DK 84 w m. Postołów do DW 894 w m. Huzele". Wydatki finansowane z:
1) środków Rządowego Funduszu Rozwoju Dróg - 144.776,-zł,
2) środków własnych Samorządu Województwa - 118.453,-zł.</t>
    </r>
  </si>
  <si>
    <r>
      <rPr>
        <b/>
        <u/>
        <sz val="17"/>
        <rFont val="Arial"/>
        <family val="2"/>
        <charset val="238"/>
      </rPr>
      <t>Zwiększenie planu wydatków</t>
    </r>
    <r>
      <rPr>
        <sz val="17"/>
        <rFont val="Arial"/>
        <family val="2"/>
        <charset val="238"/>
      </rPr>
      <t xml:space="preserve"> z przeznaczeniem na realizację zadania pn. "Budowa sygnalizacji świetlnej na skrzyżowaniu drogi wojewódzkiej Nr 866 ul. Unii Lubelskiej i Kard. S. Wyszyńskiego z drogą wojewódzką Nr 867 ul. Kard. S. Wyszyńskiego w m. Lubaczów". 
Wydatki finansowane ze śródków własnych Samorządu Województwa.</t>
    </r>
  </si>
  <si>
    <r>
      <rPr>
        <b/>
        <u/>
        <sz val="17"/>
        <rFont val="Arial"/>
        <family val="2"/>
        <charset val="238"/>
      </rPr>
      <t>Zwiększenie planu wydatków</t>
    </r>
    <r>
      <rPr>
        <sz val="17"/>
        <rFont val="Arial"/>
        <family val="2"/>
        <charset val="238"/>
      </rPr>
      <t xml:space="preserve"> na realizację projektów Pomocy Technicznej RPO WP 2014-2020, w tym:
1) pn. "Wsparcie procesu ewaluacji RPO WP 2014-2020 oraz przygotowań do perspektywy 2021-2027" - 11.597.671,- zł,
2) pn. „Zatrudnienie pracowników UMWP w Rzeszowie zaangażowanych w realizację RPO WP w 2023 roku" - 2.011.129,-zł.
Wydatki finansowane ze:
1) środków budżetu państwa - 11.567.480,-zł,
2) środków własnych Samorządu Województwa - 2.041.320,-zł.</t>
    </r>
  </si>
  <si>
    <r>
      <rPr>
        <b/>
        <u/>
        <sz val="17"/>
        <rFont val="Arial"/>
        <family val="2"/>
        <charset val="238"/>
      </rPr>
      <t>Ustalenie planu wydatków</t>
    </r>
    <r>
      <rPr>
        <sz val="17"/>
        <rFont val="Arial"/>
        <family val="2"/>
        <charset val="238"/>
      </rPr>
      <t xml:space="preserve"> z przeznaczeniem na realizację projektu pn. "Przygotowanie dokumentacji technicznej i projektowej niezbędnej do rozbudowy sieci turystycznych tras rowerowych na terenie Bieszczad i włączenie ich do szlaku rowerowego Green Velo" w ramach Programu Operacyjnego Pomoc Techniczna 2014-2020.
Wydatki finansowane ze:
1) środków UE - 1.757.285,-zł,
2) dotacji z budżetu państwa - 310.112,-zł,
3) środków własnych Samorządu Województwa - 230.655,-zł.</t>
    </r>
  </si>
  <si>
    <r>
      <rPr>
        <b/>
        <u/>
        <sz val="17"/>
        <rFont val="Arial"/>
        <family val="2"/>
        <charset val="238"/>
      </rPr>
      <t>Zwiększenie planu wydatków</t>
    </r>
    <r>
      <rPr>
        <sz val="17"/>
        <rFont val="Arial"/>
        <family val="2"/>
        <charset val="238"/>
      </rPr>
      <t xml:space="preserve"> z przeznaczeniem na realizację projektu pn. "Podkarpackie Centrum Integracji Cudzoziemców" w ramach RPO WP na lata 2014-2020. 
Wydatki finansowane ze:
1) środków UE - 6.741.977,-zł (w tym środki niewykorzystane w latach ubiegłych - 6.536.118,-zł),
2) środków własnych Samorządu Województwa - 1.189.760,-zł.</t>
    </r>
  </si>
  <si>
    <r>
      <rPr>
        <b/>
        <u/>
        <sz val="17"/>
        <rFont val="Arial"/>
        <family val="2"/>
        <charset val="238"/>
      </rPr>
      <t>Zmniejszenie w planu</t>
    </r>
    <r>
      <rPr>
        <sz val="17"/>
        <rFont val="Arial"/>
        <family val="2"/>
        <charset val="238"/>
      </rPr>
      <t xml:space="preserve"> dotacji celowych dla beneficjentów realizujących projekty o charakterze rewitalizacyjnym w ramach osi priorytetowych I-VI RPO WP na lata 2014-2020 (współfiansowanie z budżetu państwa).</t>
    </r>
  </si>
  <si>
    <r>
      <rPr>
        <b/>
        <u/>
        <sz val="17"/>
        <rFont val="Arial"/>
        <family val="2"/>
        <charset val="238"/>
      </rPr>
      <t xml:space="preserve">Zwiększenie planu </t>
    </r>
    <r>
      <rPr>
        <sz val="17"/>
        <rFont val="Arial"/>
        <family val="2"/>
        <charset val="238"/>
      </rPr>
      <t>dotacji celowych dla beneficjentów realizujących projekty o charakterze innym niż rewitalizacyjnym w ramach osi priorytetowych I-VI RPO WP na lata 2014-2020 (współfiansowanie z budżetu państwa).</t>
    </r>
  </si>
  <si>
    <r>
      <rPr>
        <b/>
        <u/>
        <sz val="17"/>
        <rFont val="Arial"/>
        <family val="2"/>
        <charset val="238"/>
      </rPr>
      <t xml:space="preserve">Zwiększenie planu </t>
    </r>
    <r>
      <rPr>
        <sz val="17"/>
        <rFont val="Arial"/>
        <family val="2"/>
        <charset val="238"/>
      </rPr>
      <t xml:space="preserve">dotacji celowych dla beneficjentów realizujących projekty w ramach osi priorytetowych VII-IX RPO WP na lata 2014-2020 (współfiansowanie z budżetu państwa). </t>
    </r>
  </si>
  <si>
    <r>
      <rPr>
        <b/>
        <u/>
        <sz val="17"/>
        <rFont val="Arial"/>
        <family val="2"/>
        <charset val="238"/>
      </rPr>
      <t xml:space="preserve">Zmiana źródeł finansowania </t>
    </r>
    <r>
      <rPr>
        <sz val="17"/>
        <rFont val="Arial"/>
        <family val="2"/>
        <charset val="238"/>
      </rPr>
      <t>zadania pn. "Utrzymanie zespołów trakcyjnych" (środki własne Samorządu Województwa zastępuje się środkami z Funduszu Kolejowego).</t>
    </r>
  </si>
  <si>
    <r>
      <rPr>
        <b/>
        <u/>
        <sz val="17"/>
        <rFont val="Arial"/>
        <family val="2"/>
        <charset val="238"/>
      </rPr>
      <t xml:space="preserve">Zmiana źródeł finansowania </t>
    </r>
    <r>
      <rPr>
        <sz val="17"/>
        <rFont val="Arial"/>
        <family val="2"/>
        <charset val="238"/>
      </rPr>
      <t>zadania pn. "Utrzymanie zespołów trakcyjnych RPO 2014-2020" (środki własne Samorządu Województwa zastępuje się środkami z Funduszu Kolejowego).</t>
    </r>
  </si>
  <si>
    <r>
      <rPr>
        <b/>
        <u/>
        <sz val="17"/>
        <rFont val="Arial"/>
        <family val="2"/>
        <charset val="238"/>
      </rPr>
      <t>Zwiększenie planu wydatków</t>
    </r>
    <r>
      <rPr>
        <sz val="17"/>
        <rFont val="Arial"/>
        <family val="2"/>
        <charset val="238"/>
      </rPr>
      <t xml:space="preserve"> przeznaczonych na realizację zadania pn. "Budowa/przebudowa drogi wojewódzkiej nr 835 Lublin-Przeworsk-Grabownica Starzeńska na odcinku od DK 94 do miasta Kańczuga - Etap II" w ramach Regionalnego Programu Operacyjnego na lata 2014-2020. 
Wydatki finansowane ze:
1) środków pochodzących z budżetu UE - 10.656.971,-zł
2) środków własnych Samorządu Województwa - 124.279,-zł</t>
    </r>
  </si>
  <si>
    <r>
      <rPr>
        <b/>
        <u/>
        <sz val="17"/>
        <rFont val="Arial"/>
        <family val="2"/>
        <charset val="238"/>
      </rPr>
      <t xml:space="preserve">Zwiększenie planu wydatków </t>
    </r>
    <r>
      <rPr>
        <b/>
        <sz val="17"/>
        <rFont val="Arial"/>
        <family val="2"/>
        <charset val="238"/>
      </rPr>
      <t xml:space="preserve"> </t>
    </r>
    <r>
      <rPr>
        <sz val="17"/>
        <rFont val="Arial"/>
        <family val="2"/>
        <charset val="238"/>
      </rPr>
      <t>z przeznaczeniem na realizację zadania pn. "Budowa Podmiejskiej Kolei Aglomeracyjnej - PKA": budowa zaplecza technicznego" w ramach Programu Operacyjnego Infrastruktura i Środowisko na lata 2014-2020. 
Wydatki finansowane ze:
1) środków pochodzących z budżetu UE - 4.592.187,-zł,
2) środków własnych Samorządu Województwa - 9.807.813,-zł.</t>
    </r>
  </si>
  <si>
    <r>
      <rPr>
        <b/>
        <u/>
        <sz val="17"/>
        <rFont val="Arial"/>
        <family val="2"/>
        <charset val="238"/>
      </rPr>
      <t>Zwiększenie planu wydatków</t>
    </r>
    <r>
      <rPr>
        <sz val="17"/>
        <rFont val="Arial"/>
        <family val="2"/>
        <charset val="238"/>
      </rPr>
      <t xml:space="preserve"> z przeznaczeniem na realizację zadania pn. "Rozbudowa DW 878 na odcinku od granicy miasta Rzeszowa (ul. Lubelska) do DW 869" w ramach Programu Operacyjnego Polska Wschodnia na lata 2014-2020.
Wydatki finansowane ze:
1) środków pochodzących z budżetu UE - 13.626.808,-zł,
2) środków własnych Samorządu Województwa - 16.656.063,-zł.</t>
    </r>
  </si>
  <si>
    <r>
      <rPr>
        <b/>
        <u/>
        <sz val="17"/>
        <rFont val="Arial"/>
        <family val="2"/>
        <charset val="238"/>
      </rPr>
      <t>Zwiększenie planu wydatków</t>
    </r>
    <r>
      <rPr>
        <sz val="17"/>
        <rFont val="Arial"/>
        <family val="2"/>
        <charset val="238"/>
      </rPr>
      <t xml:space="preserve"> z przeznaczeniem na realizację zadania pn. "Budowa wschodniej obwodnicy Łańcuta w ciągu drogi wojewódzkiej nr 877  od węzła A4 "Łańcut" do drogi krajowej nr 94 w Głuchowie".
Wydatki finansowane ze:
1) środków Rządowego Funduszu Rozwoju Dróg - 5.832,-zł,
2) środków własnych Samorządu Województwa - 2.531.765,-zł</t>
    </r>
  </si>
  <si>
    <r>
      <rPr>
        <b/>
        <u/>
        <sz val="17"/>
        <rFont val="Arial"/>
        <family val="2"/>
        <charset val="238"/>
      </rPr>
      <t xml:space="preserve">Ustalenie planu wydatków </t>
    </r>
    <r>
      <rPr>
        <sz val="17"/>
        <rFont val="Arial"/>
        <family val="2"/>
        <charset val="238"/>
      </rPr>
      <t>z przeznaczeniem na realizację zadania pn. "Rozbudowa drogi wojewódzkiej nr 867 polegająca na budowie ścieżki pieszo-rowerowej na odcinku od km ok. 39+958 do km 45+076 i ok. 45+413 do 45+613". 
Wydatki finansowane ze:
1) środków własnych Samorządu Województwa - 4.649.162,-zł,
2) pomocy finansowej od Gminy Lubaczów - 200.000,-zł.</t>
    </r>
  </si>
  <si>
    <r>
      <rPr>
        <b/>
        <u/>
        <sz val="17"/>
        <rFont val="Arial"/>
        <family val="2"/>
        <charset val="238"/>
      </rPr>
      <t>Zwiększenie planu wydatków</t>
    </r>
    <r>
      <rPr>
        <sz val="17"/>
        <rFont val="Arial"/>
        <family val="2"/>
        <charset val="238"/>
      </rPr>
      <t xml:space="preserve"> przeznaczonych na realizację zadania pn. "Budowa obwodnicy Tyczyna w ciągu DW 878". 
Wydatki finansowane z :
1) środków Rządowego Funduszu Rozwoju Dróg - 154.000,-zł,
2) środków własnych Samorządu Województwa - 66.000,-zł.</t>
    </r>
  </si>
  <si>
    <t>Dochody z tytułu środków pochodzących z budżetu UE na realizację zadania pn. "Budowa Podmiejskiej Kolei Aglomeracyjnej - PKA":budowa zaplecza technicznego" w ramach Programu Operacyjnego Infrastruktura i Środowisko na lata 2014-2020.</t>
  </si>
  <si>
    <t>Dochody z tytułu dotacji celowych otrzymanych z tytułu pomocy finansowych udzielanych między jednostkami samorządu terytorialnego na dofinansowanie własnych zadań inwestycyjnych i zakupów inwestycyjnych (pomoc finansowa od Gminy Lubaczów).</t>
  </si>
  <si>
    <t>Dochody z tytułu środków pochodzących z budżetu Unii Europejskiej na realizację inwestycji drogowej w ramach PO Polska Wschodnia na lata 2014-2020.</t>
  </si>
  <si>
    <t>Dep. DT / PZDW w Rzeszowie</t>
  </si>
  <si>
    <t xml:space="preserve">WYDATKI </t>
  </si>
  <si>
    <t>Zmiany w zakresie dochodów i wydatków powodują zwiększenie deficytu budżetu Wojewóztwa Podkarpackiego na 2023 rok o kwotę 44.968.967,-zł i przychodów na jego finansowanie będących w dyspozycji Samorządu Województwa Podkarpackiego po rozliczeniu lat ubiegłych. 
Sporządziła:M.Jachymczyk
12.01.2023 r.</t>
  </si>
  <si>
    <t>Uzasadnienie do projektu uchwały Sejmiku Województwa Podkarpackiego
w sprawie zmian w budżecie Województwa Podkarpackiego na 2023 r.</t>
  </si>
  <si>
    <t>Zmiany ujęte w projekcie uchwały związane są z dostosowaniem budżetu Województwa Podkarpackiego na 2023 rok do decyzji Sejmiku Województwa o zmianach zakresu wykonywania przedsięwzięć wieloletnich dokonanych w grudniu 2022 roku Uchwałą Sejmiku Województwa Podkarpackiego w sprawie zmian w Wieloletniej Prognozie Finansowej Województwa Podkarpackiego.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</si>
</sst>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2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16"/>
      <name val="Czcionka tekstu podstawowego"/>
      <family val="2"/>
      <charset val="238"/>
    </font>
    <font>
      <b/>
      <i/>
      <sz val="14"/>
      <name val="Arial"/>
      <family val="2"/>
      <charset val="238"/>
    </font>
    <font>
      <sz val="14"/>
      <color rgb="FFFF0000"/>
      <name val="Czcionka tekstu podstawowego"/>
      <family val="2"/>
      <charset val="238"/>
    </font>
    <font>
      <sz val="14"/>
      <color indexed="10"/>
      <name val="Arial"/>
      <family val="2"/>
      <charset val="238"/>
    </font>
    <font>
      <sz val="17"/>
      <name val="Arial"/>
      <family val="2"/>
      <charset val="238"/>
    </font>
    <font>
      <b/>
      <u/>
      <sz val="17"/>
      <name val="Arial"/>
      <family val="2"/>
      <charset val="238"/>
    </font>
    <font>
      <b/>
      <sz val="17"/>
      <name val="Arial"/>
      <family val="2"/>
      <charset val="238"/>
    </font>
    <font>
      <b/>
      <sz val="17"/>
      <color theme="1"/>
      <name val="Arial"/>
      <family val="2"/>
      <charset val="238"/>
    </font>
    <font>
      <b/>
      <i/>
      <sz val="17"/>
      <name val="Arial"/>
      <family val="2"/>
      <charset val="238"/>
    </font>
    <font>
      <sz val="17"/>
      <color theme="1"/>
      <name val="Arial"/>
      <family val="2"/>
      <charset val="238"/>
    </font>
    <font>
      <sz val="17"/>
      <color indexed="10"/>
      <name val="Arial"/>
      <family val="2"/>
      <charset val="238"/>
    </font>
    <font>
      <sz val="12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5" fillId="0" borderId="0"/>
    <xf numFmtId="0" fontId="6" fillId="0" borderId="0"/>
    <xf numFmtId="0" fontId="10" fillId="0" borderId="0" applyNumberFormat="0" applyFill="0" applyBorder="0" applyAlignment="0" applyProtection="0">
      <alignment vertical="top"/>
    </xf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2" fillId="0" borderId="0"/>
    <xf numFmtId="0" fontId="4" fillId="0" borderId="0"/>
    <xf numFmtId="0" fontId="6" fillId="0" borderId="0"/>
    <xf numFmtId="0" fontId="4" fillId="0" borderId="0"/>
    <xf numFmtId="44" fontId="7" fillId="0" borderId="0" applyFont="0" applyFill="0" applyBorder="0" applyAlignment="0" applyProtection="0"/>
    <xf numFmtId="0" fontId="7" fillId="0" borderId="0"/>
    <xf numFmtId="0" fontId="3" fillId="0" borderId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44" fontId="7" fillId="0" borderId="0" applyFont="0" applyFill="0" applyBorder="0" applyAlignment="0" applyProtection="0"/>
    <xf numFmtId="0" fontId="2" fillId="0" borderId="0"/>
    <xf numFmtId="0" fontId="1" fillId="0" borderId="0"/>
  </cellStyleXfs>
  <cellXfs count="138">
    <xf numFmtId="0" fontId="0" fillId="0" borderId="0" xfId="0"/>
    <xf numFmtId="0" fontId="11" fillId="0" borderId="0" xfId="0" applyFont="1"/>
    <xf numFmtId="0" fontId="16" fillId="0" borderId="0" xfId="0" applyFont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/>
    </xf>
    <xf numFmtId="0" fontId="20" fillId="0" borderId="0" xfId="0" applyFont="1"/>
    <xf numFmtId="3" fontId="20" fillId="0" borderId="0" xfId="0" applyNumberFormat="1" applyFont="1"/>
    <xf numFmtId="0" fontId="21" fillId="0" borderId="0" xfId="0" applyFont="1"/>
    <xf numFmtId="3" fontId="22" fillId="0" borderId="0" xfId="0" applyNumberFormat="1" applyFont="1"/>
    <xf numFmtId="0" fontId="22" fillId="0" borderId="0" xfId="0" applyFont="1"/>
    <xf numFmtId="3" fontId="21" fillId="0" borderId="0" xfId="0" applyNumberFormat="1" applyFont="1"/>
    <xf numFmtId="0" fontId="24" fillId="0" borderId="0" xfId="0" applyFont="1"/>
    <xf numFmtId="0" fontId="23" fillId="3" borderId="4" xfId="0" applyFont="1" applyFill="1" applyBorder="1" applyAlignment="1">
      <alignment horizontal="center" vertical="center"/>
    </xf>
    <xf numFmtId="3" fontId="18" fillId="0" borderId="13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0" fontId="18" fillId="0" borderId="7" xfId="0" applyFont="1" applyBorder="1" applyAlignment="1">
      <alignment horizontal="left" vertical="center" wrapText="1"/>
    </xf>
    <xf numFmtId="3" fontId="18" fillId="0" borderId="3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9" fillId="2" borderId="0" xfId="0" applyFont="1" applyFill="1" applyAlignment="1">
      <alignment vertical="center"/>
    </xf>
    <xf numFmtId="3" fontId="23" fillId="0" borderId="0" xfId="0" applyNumberFormat="1" applyFont="1" applyAlignment="1">
      <alignment horizontal="center" vertical="center" wrapText="1"/>
    </xf>
    <xf numFmtId="3" fontId="14" fillId="3" borderId="0" xfId="0" applyNumberFormat="1" applyFont="1" applyFill="1" applyAlignment="1">
      <alignment horizontal="center" vertical="center" wrapText="1"/>
    </xf>
    <xf numFmtId="0" fontId="26" fillId="0" borderId="5" xfId="0" applyFont="1" applyBorder="1" applyAlignment="1">
      <alignment vertical="center" wrapText="1"/>
    </xf>
    <xf numFmtId="0" fontId="29" fillId="3" borderId="1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3" fontId="30" fillId="3" borderId="4" xfId="0" applyNumberFormat="1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49" fontId="28" fillId="0" borderId="4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3" fontId="26" fillId="0" borderId="4" xfId="0" applyNumberFormat="1" applyFont="1" applyBorder="1" applyAlignment="1">
      <alignment horizontal="right" vertical="center" wrapText="1"/>
    </xf>
    <xf numFmtId="0" fontId="26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center" vertical="center"/>
    </xf>
    <xf numFmtId="3" fontId="26" fillId="4" borderId="7" xfId="0" applyNumberFormat="1" applyFont="1" applyFill="1" applyBorder="1" applyAlignment="1">
      <alignment horizontal="right" vertical="center" wrapText="1"/>
    </xf>
    <xf numFmtId="0" fontId="26" fillId="0" borderId="7" xfId="0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3" fontId="26" fillId="0" borderId="5" xfId="0" applyNumberFormat="1" applyFont="1" applyBorder="1" applyAlignment="1">
      <alignment horizontal="right" vertical="center" wrapText="1"/>
    </xf>
    <xf numFmtId="49" fontId="28" fillId="0" borderId="5" xfId="0" applyNumberFormat="1" applyFont="1" applyBorder="1" applyAlignment="1">
      <alignment horizontal="center" vertical="center" wrapText="1"/>
    </xf>
    <xf numFmtId="3" fontId="28" fillId="3" borderId="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/>
    <xf numFmtId="0" fontId="31" fillId="0" borderId="0" xfId="0" applyFont="1"/>
    <xf numFmtId="3" fontId="31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center"/>
    </xf>
    <xf numFmtId="0" fontId="26" fillId="0" borderId="15" xfId="0" applyFont="1" applyBorder="1" applyAlignment="1">
      <alignment vertical="center" wrapText="1"/>
    </xf>
    <xf numFmtId="3" fontId="31" fillId="0" borderId="0" xfId="0" applyNumberFormat="1" applyFont="1" applyAlignment="1">
      <alignment horizontal="center"/>
    </xf>
    <xf numFmtId="3" fontId="18" fillId="0" borderId="8" xfId="0" applyNumberFormat="1" applyFont="1" applyBorder="1" applyAlignment="1">
      <alignment horizontal="right" vertical="center" wrapText="1"/>
    </xf>
    <xf numFmtId="0" fontId="18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right" vertical="center" wrapText="1"/>
    </xf>
    <xf numFmtId="3" fontId="18" fillId="0" borderId="16" xfId="0" applyNumberFormat="1" applyFont="1" applyBorder="1" applyAlignment="1">
      <alignment horizontal="right" vertical="center" wrapText="1"/>
    </xf>
    <xf numFmtId="3" fontId="18" fillId="0" borderId="14" xfId="0" applyNumberFormat="1" applyFont="1" applyBorder="1" applyAlignment="1">
      <alignment horizontal="right" vertical="center" wrapText="1"/>
    </xf>
    <xf numFmtId="0" fontId="18" fillId="0" borderId="6" xfId="0" applyFont="1" applyBorder="1" applyAlignment="1">
      <alignment horizontal="left" vertical="center" wrapText="1"/>
    </xf>
    <xf numFmtId="3" fontId="26" fillId="4" borderId="4" xfId="0" applyNumberFormat="1" applyFont="1" applyFill="1" applyBorder="1" applyAlignment="1">
      <alignment horizontal="right" vertical="center" wrapText="1"/>
    </xf>
    <xf numFmtId="0" fontId="26" fillId="0" borderId="4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horizontal="right" vertical="center" wrapText="1"/>
    </xf>
    <xf numFmtId="3" fontId="19" fillId="3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33" fillId="0" borderId="4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right" vertical="center" wrapText="1"/>
    </xf>
    <xf numFmtId="3" fontId="18" fillId="0" borderId="19" xfId="0" applyNumberFormat="1" applyFont="1" applyBorder="1" applyAlignment="1">
      <alignment horizontal="right" vertical="center" wrapText="1"/>
    </xf>
    <xf numFmtId="0" fontId="18" fillId="0" borderId="17" xfId="0" applyFont="1" applyBorder="1" applyAlignment="1">
      <alignment horizontal="left" vertical="center" wrapText="1"/>
    </xf>
    <xf numFmtId="3" fontId="26" fillId="0" borderId="7" xfId="0" applyNumberFormat="1" applyFont="1" applyBorder="1" applyAlignment="1">
      <alignment horizontal="right" vertical="center" wrapText="1"/>
    </xf>
    <xf numFmtId="0" fontId="28" fillId="0" borderId="17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3" fontId="26" fillId="0" borderId="17" xfId="0" applyNumberFormat="1" applyFont="1" applyBorder="1" applyAlignment="1">
      <alignment horizontal="right" vertical="center" wrapText="1"/>
    </xf>
    <xf numFmtId="0" fontId="26" fillId="0" borderId="17" xfId="0" applyFont="1" applyBorder="1" applyAlignment="1">
      <alignment vertical="center" wrapText="1"/>
    </xf>
    <xf numFmtId="0" fontId="28" fillId="0" borderId="20" xfId="0" applyFont="1" applyBorder="1" applyAlignment="1">
      <alignment horizontal="center" vertical="center"/>
    </xf>
    <xf numFmtId="3" fontId="26" fillId="4" borderId="20" xfId="0" applyNumberFormat="1" applyFont="1" applyFill="1" applyBorder="1" applyAlignment="1">
      <alignment horizontal="right" vertical="center" wrapText="1"/>
    </xf>
    <xf numFmtId="0" fontId="26" fillId="0" borderId="20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9" fillId="3" borderId="1" xfId="23" applyFont="1" applyFill="1" applyBorder="1" applyAlignment="1">
      <alignment horizontal="center" vertical="center" wrapText="1"/>
    </xf>
    <xf numFmtId="0" fontId="19" fillId="3" borderId="3" xfId="23" applyFont="1" applyFill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center" vertical="center"/>
    </xf>
    <xf numFmtId="3" fontId="15" fillId="3" borderId="5" xfId="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33" fillId="0" borderId="6" xfId="0" applyNumberFormat="1" applyFont="1" applyBorder="1" applyAlignment="1">
      <alignment horizontal="center" vertical="center" wrapText="1"/>
    </xf>
    <xf numFmtId="3" fontId="33" fillId="0" borderId="2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49" fontId="28" fillId="0" borderId="6" xfId="0" applyNumberFormat="1" applyFont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8" fillId="0" borderId="5" xfId="0" applyNumberFormat="1" applyFont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3" fontId="28" fillId="3" borderId="4" xfId="0" applyNumberFormat="1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 vertical="center" wrapText="1"/>
    </xf>
  </cellXfs>
  <cellStyles count="24">
    <cellStyle name="Normalny" xfId="0" builtinId="0"/>
    <cellStyle name="Normalny 2" xfId="1"/>
    <cellStyle name="Normalny 2 2" xfId="2"/>
    <cellStyle name="Normalny 2 3" xfId="16"/>
    <cellStyle name="Normalny 2 4" xfId="13"/>
    <cellStyle name="Normalny 3" xfId="3"/>
    <cellStyle name="Normalny 3 2" xfId="4"/>
    <cellStyle name="Normalny 3 2 2" xfId="5"/>
    <cellStyle name="Normalny 3 2 3" xfId="14"/>
    <cellStyle name="Normalny 3 2 3 2" xfId="20"/>
    <cellStyle name="Normalny 3 2 4" xfId="17"/>
    <cellStyle name="Normalny 4" xfId="6"/>
    <cellStyle name="Normalny 5" xfId="7"/>
    <cellStyle name="Normalny 6" xfId="8"/>
    <cellStyle name="Normalny 7" xfId="11"/>
    <cellStyle name="Normalny 8" xfId="12"/>
    <cellStyle name="Normalny 8 2" xfId="19"/>
    <cellStyle name="Normalny 9" xfId="22"/>
    <cellStyle name="Normalny 9 2" xfId="23"/>
    <cellStyle name="Procentowy 2" xfId="9"/>
    <cellStyle name="Walutowy 2" xfId="10"/>
    <cellStyle name="Walutowy 2 2" xfId="15"/>
    <cellStyle name="Walutowy 2 2 2" xfId="21"/>
    <cellStyle name="Walutowy 2 3" xfId="18"/>
  </cellStyles>
  <dxfs count="0"/>
  <tableStyles count="0" defaultTableStyle="TableStyleMedium9" defaultPivotStyle="PivotStyleLight16"/>
  <colors>
    <mruColors>
      <color rgb="FFFFFF99"/>
      <color rgb="FFEAEAEA"/>
      <color rgb="FFFF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SheetLayoutView="100" workbookViewId="0">
      <selection activeCell="A2" sqref="A2:F2"/>
    </sheetView>
  </sheetViews>
  <sheetFormatPr defaultColWidth="9" defaultRowHeight="14.25"/>
  <cols>
    <col min="1" max="1" width="7" style="1" customWidth="1"/>
    <col min="2" max="2" width="9.625" style="1" customWidth="1"/>
    <col min="3" max="3" width="15.375" style="1" customWidth="1"/>
    <col min="4" max="4" width="14.5" style="1" customWidth="1"/>
    <col min="5" max="5" width="110.125" style="1" customWidth="1"/>
    <col min="6" max="6" width="17" style="1" bestFit="1" customWidth="1"/>
    <col min="7" max="7" width="12.25" bestFit="1" customWidth="1"/>
  </cols>
  <sheetData>
    <row r="1" spans="1:7" ht="84" customHeight="1">
      <c r="A1" s="93" t="s">
        <v>56</v>
      </c>
      <c r="B1" s="93"/>
      <c r="C1" s="93"/>
      <c r="D1" s="93"/>
      <c r="E1" s="93"/>
      <c r="F1" s="93"/>
      <c r="G1" s="19"/>
    </row>
    <row r="2" spans="1:7" ht="78" customHeight="1" thickBot="1">
      <c r="A2" s="103" t="s">
        <v>57</v>
      </c>
      <c r="B2" s="103"/>
      <c r="C2" s="103"/>
      <c r="D2" s="103"/>
      <c r="E2" s="103"/>
      <c r="F2" s="103"/>
      <c r="G2" s="19"/>
    </row>
    <row r="3" spans="1:7" ht="22.5" customHeight="1" thickBot="1">
      <c r="A3" s="88" t="s">
        <v>8</v>
      </c>
      <c r="B3" s="88"/>
      <c r="C3" s="88"/>
      <c r="D3" s="88"/>
      <c r="E3" s="88"/>
      <c r="F3" s="88"/>
      <c r="G3" s="20"/>
    </row>
    <row r="4" spans="1:7" ht="37.5" customHeight="1" thickBot="1">
      <c r="A4" s="3" t="s">
        <v>0</v>
      </c>
      <c r="B4" s="3" t="s">
        <v>1</v>
      </c>
      <c r="C4" s="58" t="s">
        <v>2</v>
      </c>
      <c r="D4" s="58" t="s">
        <v>3</v>
      </c>
      <c r="E4" s="11" t="s">
        <v>9</v>
      </c>
      <c r="F4" s="59" t="s">
        <v>7</v>
      </c>
      <c r="G4" s="22"/>
    </row>
    <row r="5" spans="1:7" ht="86.25" customHeight="1" thickBot="1">
      <c r="A5" s="97">
        <v>600</v>
      </c>
      <c r="B5" s="18">
        <v>60002</v>
      </c>
      <c r="C5" s="15"/>
      <c r="D5" s="16">
        <v>4592187</v>
      </c>
      <c r="E5" s="17" t="s">
        <v>50</v>
      </c>
      <c r="F5" s="60" t="s">
        <v>32</v>
      </c>
      <c r="G5" s="22"/>
    </row>
    <row r="6" spans="1:7" ht="68.25" customHeight="1" thickBot="1">
      <c r="A6" s="98"/>
      <c r="B6" s="100">
        <v>60013</v>
      </c>
      <c r="C6" s="15"/>
      <c r="D6" s="16">
        <f>5832+154000+144776</f>
        <v>304608</v>
      </c>
      <c r="E6" s="17" t="s">
        <v>24</v>
      </c>
      <c r="F6" s="91" t="s">
        <v>53</v>
      </c>
      <c r="G6" s="22"/>
    </row>
    <row r="7" spans="1:7" ht="68.25" customHeight="1" thickBot="1">
      <c r="A7" s="98"/>
      <c r="B7" s="101"/>
      <c r="C7" s="47"/>
      <c r="D7" s="56">
        <v>200000</v>
      </c>
      <c r="E7" s="48" t="s">
        <v>51</v>
      </c>
      <c r="F7" s="91"/>
      <c r="G7" s="22"/>
    </row>
    <row r="8" spans="1:7" ht="57.75" customHeight="1" thickBot="1">
      <c r="A8" s="99"/>
      <c r="B8" s="102"/>
      <c r="C8" s="47"/>
      <c r="D8" s="47">
        <v>13626808</v>
      </c>
      <c r="E8" s="48" t="s">
        <v>52</v>
      </c>
      <c r="F8" s="91"/>
      <c r="G8" s="22"/>
    </row>
    <row r="9" spans="1:7" ht="126" customHeight="1">
      <c r="A9" s="62">
        <v>750</v>
      </c>
      <c r="B9" s="63">
        <v>75095</v>
      </c>
      <c r="C9" s="64"/>
      <c r="D9" s="65">
        <f>1757285+310112</f>
        <v>2067397</v>
      </c>
      <c r="E9" s="66" t="s">
        <v>26</v>
      </c>
      <c r="F9" s="92"/>
      <c r="G9" s="22"/>
    </row>
    <row r="10" spans="1:7" s="10" customFormat="1" ht="66" customHeight="1" thickBot="1">
      <c r="A10" s="98">
        <v>758</v>
      </c>
      <c r="B10" s="95">
        <v>75863</v>
      </c>
      <c r="C10" s="12"/>
      <c r="D10" s="13">
        <f>2736094-94214</f>
        <v>2641880</v>
      </c>
      <c r="E10" s="14" t="s">
        <v>18</v>
      </c>
      <c r="F10" s="89" t="s">
        <v>33</v>
      </c>
      <c r="G10" s="21"/>
    </row>
    <row r="11" spans="1:7" s="10" customFormat="1" ht="52.5" customHeight="1" thickBot="1">
      <c r="A11" s="98"/>
      <c r="B11" s="95"/>
      <c r="C11" s="51"/>
      <c r="D11" s="52">
        <v>10656971</v>
      </c>
      <c r="E11" s="53" t="s">
        <v>25</v>
      </c>
      <c r="F11" s="89"/>
      <c r="G11" s="21"/>
    </row>
    <row r="12" spans="1:7" s="10" customFormat="1" ht="82.5" customHeight="1" thickBot="1">
      <c r="A12" s="98"/>
      <c r="B12" s="94">
        <v>75864</v>
      </c>
      <c r="C12" s="15"/>
      <c r="D12" s="16">
        <v>11567480</v>
      </c>
      <c r="E12" s="17" t="s">
        <v>19</v>
      </c>
      <c r="F12" s="89"/>
      <c r="G12" s="21"/>
    </row>
    <row r="13" spans="1:7" s="10" customFormat="1" ht="61.5" customHeight="1" thickBot="1">
      <c r="A13" s="98"/>
      <c r="B13" s="95"/>
      <c r="C13" s="12"/>
      <c r="D13" s="13">
        <v>205859</v>
      </c>
      <c r="E13" s="14" t="s">
        <v>22</v>
      </c>
      <c r="F13" s="89"/>
      <c r="G13" s="21"/>
    </row>
    <row r="14" spans="1:7" s="10" customFormat="1" ht="64.5" customHeight="1" thickBot="1">
      <c r="A14" s="99"/>
      <c r="B14" s="96"/>
      <c r="C14" s="12"/>
      <c r="D14" s="13">
        <v>826316</v>
      </c>
      <c r="E14" s="14" t="s">
        <v>18</v>
      </c>
      <c r="F14" s="90"/>
      <c r="G14" s="21"/>
    </row>
    <row r="15" spans="1:7" ht="27.75" customHeight="1" thickBot="1">
      <c r="A15" s="78" t="s">
        <v>5</v>
      </c>
      <c r="B15" s="79"/>
      <c r="C15" s="57">
        <f>SUM(C5:C14)</f>
        <v>0</v>
      </c>
      <c r="D15" s="57">
        <f>SUM(D5:D14)</f>
        <v>46689506</v>
      </c>
      <c r="E15" s="80"/>
      <c r="F15" s="86"/>
      <c r="G15" s="82"/>
    </row>
    <row r="16" spans="1:7" ht="45" customHeight="1" thickBot="1">
      <c r="A16" s="83" t="s">
        <v>10</v>
      </c>
      <c r="B16" s="84"/>
      <c r="C16" s="85">
        <f>SUM(C15:D15)</f>
        <v>46689506</v>
      </c>
      <c r="D16" s="85"/>
      <c r="E16" s="81"/>
      <c r="F16" s="87"/>
      <c r="G16" s="82"/>
    </row>
    <row r="17" spans="1:6" ht="104.25" customHeight="1">
      <c r="A17" s="76"/>
      <c r="B17" s="77"/>
      <c r="C17" s="77"/>
      <c r="D17" s="77"/>
      <c r="E17" s="77"/>
      <c r="F17" s="2"/>
    </row>
    <row r="18" spans="1:6" ht="18">
      <c r="A18" s="2"/>
    </row>
    <row r="20" spans="1:6" ht="14.25" customHeight="1"/>
    <row r="21" spans="1:6" ht="14.25" customHeight="1"/>
    <row r="22" spans="1:6" ht="15" customHeight="1"/>
    <row r="23" spans="1:6" ht="14.25" customHeight="1"/>
  </sheetData>
  <mergeCells count="17">
    <mergeCell ref="A3:F3"/>
    <mergeCell ref="F10:F14"/>
    <mergeCell ref="F6:F9"/>
    <mergeCell ref="A1:F1"/>
    <mergeCell ref="B12:B14"/>
    <mergeCell ref="B10:B11"/>
    <mergeCell ref="A5:A8"/>
    <mergeCell ref="B6:B8"/>
    <mergeCell ref="A10:A14"/>
    <mergeCell ref="A2:F2"/>
    <mergeCell ref="A17:E17"/>
    <mergeCell ref="A15:B15"/>
    <mergeCell ref="E15:E16"/>
    <mergeCell ref="G15:G16"/>
    <mergeCell ref="A16:B16"/>
    <mergeCell ref="C16:D16"/>
    <mergeCell ref="F15:F16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69" fitToHeight="0" orientation="landscape" r:id="rId1"/>
  <headerFooter differentFirst="1">
    <oddFooter>&amp;RStrona &amp;P</oddFooter>
  </headerFooter>
  <rowBreaks count="1" manualBreakCount="1">
    <brk id="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WhiteSpace="0" view="pageBreakPreview" zoomScale="85" zoomScaleNormal="100" zoomScaleSheetLayoutView="85" workbookViewId="0">
      <selection activeCell="F26" sqref="F26"/>
    </sheetView>
  </sheetViews>
  <sheetFormatPr defaultColWidth="9" defaultRowHeight="21.75"/>
  <cols>
    <col min="1" max="1" width="8" style="40" bestFit="1" customWidth="1"/>
    <col min="2" max="2" width="9.75" style="41" bestFit="1" customWidth="1"/>
    <col min="3" max="3" width="13.875" style="42" customWidth="1"/>
    <col min="4" max="4" width="21" style="43" bestFit="1" customWidth="1"/>
    <col min="5" max="5" width="19.75" style="43" bestFit="1" customWidth="1"/>
    <col min="6" max="6" width="130.125" style="42" customWidth="1"/>
    <col min="7" max="7" width="20.125" style="44" customWidth="1"/>
    <col min="8" max="8" width="14.875" bestFit="1" customWidth="1"/>
    <col min="9" max="9" width="14.25" bestFit="1" customWidth="1"/>
    <col min="10" max="10" width="13.125" customWidth="1"/>
    <col min="13" max="13" width="15.125" customWidth="1"/>
  </cols>
  <sheetData>
    <row r="1" spans="1:9" ht="39.75" customHeight="1" thickBot="1">
      <c r="A1" s="106" t="s">
        <v>54</v>
      </c>
      <c r="B1" s="107"/>
      <c r="C1" s="107"/>
      <c r="D1" s="107"/>
      <c r="E1" s="107"/>
      <c r="F1" s="107"/>
      <c r="G1" s="108"/>
    </row>
    <row r="2" spans="1:9" ht="58.5" customHeight="1" thickBot="1">
      <c r="A2" s="24" t="s">
        <v>13</v>
      </c>
      <c r="B2" s="25" t="s">
        <v>0</v>
      </c>
      <c r="C2" s="25" t="s">
        <v>1</v>
      </c>
      <c r="D2" s="26" t="s">
        <v>2</v>
      </c>
      <c r="E2" s="26" t="s">
        <v>3</v>
      </c>
      <c r="F2" s="25" t="s">
        <v>4</v>
      </c>
      <c r="G2" s="27" t="s">
        <v>7</v>
      </c>
    </row>
    <row r="3" spans="1:9" s="8" customFormat="1" ht="48.75" customHeight="1" thickBot="1">
      <c r="A3" s="32">
        <v>1</v>
      </c>
      <c r="B3" s="119" t="s">
        <v>14</v>
      </c>
      <c r="C3" s="112" t="s">
        <v>17</v>
      </c>
      <c r="D3" s="37">
        <v>-465041</v>
      </c>
      <c r="E3" s="37">
        <v>465041</v>
      </c>
      <c r="F3" s="23" t="s">
        <v>42</v>
      </c>
      <c r="G3" s="109" t="s">
        <v>32</v>
      </c>
      <c r="H3" s="7"/>
      <c r="I3" s="7"/>
    </row>
    <row r="4" spans="1:9" s="8" customFormat="1" ht="51" customHeight="1" thickBot="1">
      <c r="A4" s="49">
        <v>2</v>
      </c>
      <c r="B4" s="120"/>
      <c r="C4" s="113"/>
      <c r="D4" s="50">
        <v>-2761096</v>
      </c>
      <c r="E4" s="50">
        <v>2761096</v>
      </c>
      <c r="F4" s="45" t="s">
        <v>43</v>
      </c>
      <c r="G4" s="110"/>
      <c r="H4" s="7"/>
      <c r="I4" s="7"/>
    </row>
    <row r="5" spans="1:9" s="8" customFormat="1" ht="144.75" customHeight="1" thickBot="1">
      <c r="A5" s="32">
        <v>3</v>
      </c>
      <c r="B5" s="120"/>
      <c r="C5" s="35">
        <v>60002</v>
      </c>
      <c r="D5" s="33"/>
      <c r="E5" s="33">
        <v>14400000</v>
      </c>
      <c r="F5" s="34" t="s">
        <v>45</v>
      </c>
      <c r="G5" s="111"/>
      <c r="H5" s="7"/>
      <c r="I5" s="7"/>
    </row>
    <row r="6" spans="1:9" s="8" customFormat="1" ht="143.25" customHeight="1" thickBot="1">
      <c r="A6" s="32">
        <v>4</v>
      </c>
      <c r="B6" s="120"/>
      <c r="C6" s="116">
        <v>60013</v>
      </c>
      <c r="D6" s="54"/>
      <c r="E6" s="54">
        <v>10781250</v>
      </c>
      <c r="F6" s="31" t="s">
        <v>44</v>
      </c>
      <c r="G6" s="109" t="s">
        <v>21</v>
      </c>
      <c r="H6" s="7"/>
      <c r="I6" s="7"/>
    </row>
    <row r="7" spans="1:9" s="8" customFormat="1" ht="148.5" customHeight="1" thickBot="1">
      <c r="A7" s="49">
        <v>5</v>
      </c>
      <c r="B7" s="120"/>
      <c r="C7" s="117"/>
      <c r="D7" s="54"/>
      <c r="E7" s="54">
        <v>30282871</v>
      </c>
      <c r="F7" s="31" t="s">
        <v>46</v>
      </c>
      <c r="G7" s="110"/>
      <c r="H7" s="7"/>
      <c r="I7" s="7"/>
    </row>
    <row r="8" spans="1:9" s="8" customFormat="1" ht="144" customHeight="1" thickBot="1">
      <c r="A8" s="49">
        <v>6</v>
      </c>
      <c r="B8" s="120"/>
      <c r="C8" s="117"/>
      <c r="D8" s="33"/>
      <c r="E8" s="33">
        <f>2531765+5832</f>
        <v>2537597</v>
      </c>
      <c r="F8" s="34" t="s">
        <v>47</v>
      </c>
      <c r="G8" s="110"/>
      <c r="H8" s="7"/>
      <c r="I8" s="7"/>
    </row>
    <row r="9" spans="1:9" s="8" customFormat="1" ht="143.25" customHeight="1">
      <c r="A9" s="73">
        <v>7</v>
      </c>
      <c r="B9" s="121"/>
      <c r="C9" s="118"/>
      <c r="D9" s="74"/>
      <c r="E9" s="74">
        <v>4849162</v>
      </c>
      <c r="F9" s="75" t="s">
        <v>48</v>
      </c>
      <c r="G9" s="122"/>
      <c r="H9" s="7"/>
      <c r="I9" s="7"/>
    </row>
    <row r="10" spans="1:9" s="8" customFormat="1" ht="116.25" customHeight="1" thickBot="1">
      <c r="A10" s="49">
        <v>8</v>
      </c>
      <c r="B10" s="120" t="s">
        <v>14</v>
      </c>
      <c r="C10" s="117">
        <v>60013</v>
      </c>
      <c r="D10" s="33"/>
      <c r="E10" s="33">
        <v>263229</v>
      </c>
      <c r="F10" s="34" t="s">
        <v>34</v>
      </c>
      <c r="G10" s="110" t="s">
        <v>21</v>
      </c>
      <c r="H10" s="7"/>
      <c r="I10" s="7"/>
    </row>
    <row r="11" spans="1:9" s="8" customFormat="1" ht="113.25" customHeight="1" thickBot="1">
      <c r="A11" s="32">
        <v>9</v>
      </c>
      <c r="B11" s="120"/>
      <c r="C11" s="117"/>
      <c r="D11" s="33"/>
      <c r="E11" s="33">
        <v>220000</v>
      </c>
      <c r="F11" s="34" t="s">
        <v>49</v>
      </c>
      <c r="G11" s="110"/>
      <c r="H11" s="7"/>
      <c r="I11" s="7"/>
    </row>
    <row r="12" spans="1:9" s="8" customFormat="1" ht="102.75" customHeight="1" thickBot="1">
      <c r="A12" s="32">
        <v>10</v>
      </c>
      <c r="B12" s="123"/>
      <c r="C12" s="124"/>
      <c r="D12" s="54"/>
      <c r="E12" s="54">
        <v>1017579</v>
      </c>
      <c r="F12" s="31" t="s">
        <v>35</v>
      </c>
      <c r="G12" s="111"/>
      <c r="H12" s="7">
        <f>SUM(E6:E12)</f>
        <v>49951688</v>
      </c>
      <c r="I12" s="7"/>
    </row>
    <row r="13" spans="1:9" s="8" customFormat="1" ht="202.5" customHeight="1" thickBot="1">
      <c r="A13" s="32">
        <v>11</v>
      </c>
      <c r="B13" s="38" t="s">
        <v>29</v>
      </c>
      <c r="C13" s="36" t="s">
        <v>28</v>
      </c>
      <c r="D13" s="37"/>
      <c r="E13" s="37">
        <v>13608800</v>
      </c>
      <c r="F13" s="23" t="s">
        <v>36</v>
      </c>
      <c r="G13" s="36" t="s">
        <v>30</v>
      </c>
      <c r="H13" s="7"/>
      <c r="I13" s="7"/>
    </row>
    <row r="14" spans="1:9" s="8" customFormat="1" ht="184.5" customHeight="1" thickBot="1">
      <c r="A14" s="32">
        <v>12</v>
      </c>
      <c r="B14" s="28" t="s">
        <v>11</v>
      </c>
      <c r="C14" s="29">
        <v>75095</v>
      </c>
      <c r="D14" s="30"/>
      <c r="E14" s="30">
        <v>2298052</v>
      </c>
      <c r="F14" s="55" t="s">
        <v>37</v>
      </c>
      <c r="G14" s="29" t="s">
        <v>21</v>
      </c>
      <c r="H14" s="7"/>
      <c r="I14" s="7"/>
    </row>
    <row r="15" spans="1:9" s="8" customFormat="1" ht="85.5" customHeight="1">
      <c r="A15" s="68">
        <v>13</v>
      </c>
      <c r="B15" s="69" t="s">
        <v>12</v>
      </c>
      <c r="C15" s="70">
        <v>85111</v>
      </c>
      <c r="D15" s="71"/>
      <c r="E15" s="71">
        <v>2736094</v>
      </c>
      <c r="F15" s="72" t="s">
        <v>40</v>
      </c>
      <c r="G15" s="70" t="s">
        <v>15</v>
      </c>
      <c r="H15" s="7"/>
      <c r="I15" s="7"/>
    </row>
    <row r="16" spans="1:9" s="8" customFormat="1" ht="126.75" customHeight="1" thickBot="1">
      <c r="A16" s="49">
        <v>14</v>
      </c>
      <c r="B16" s="104" t="s">
        <v>23</v>
      </c>
      <c r="C16" s="61">
        <v>85231</v>
      </c>
      <c r="D16" s="67"/>
      <c r="E16" s="67">
        <v>7931737</v>
      </c>
      <c r="F16" s="34" t="s">
        <v>38</v>
      </c>
      <c r="G16" s="61" t="s">
        <v>20</v>
      </c>
      <c r="H16" s="7"/>
      <c r="I16" s="7"/>
    </row>
    <row r="17" spans="1:11" s="8" customFormat="1" ht="66" customHeight="1" thickBot="1">
      <c r="A17" s="32">
        <v>15</v>
      </c>
      <c r="B17" s="105"/>
      <c r="C17" s="29" t="s">
        <v>27</v>
      </c>
      <c r="D17" s="30"/>
      <c r="E17" s="30">
        <v>826316</v>
      </c>
      <c r="F17" s="31" t="s">
        <v>41</v>
      </c>
      <c r="G17" s="29" t="s">
        <v>20</v>
      </c>
      <c r="H17" s="7"/>
      <c r="I17" s="7"/>
    </row>
    <row r="18" spans="1:11" s="6" customFormat="1" ht="80.25" customHeight="1" thickBot="1">
      <c r="A18" s="32">
        <v>16</v>
      </c>
      <c r="B18" s="28" t="s">
        <v>31</v>
      </c>
      <c r="C18" s="29">
        <v>92195</v>
      </c>
      <c r="D18" s="30">
        <v>-94214</v>
      </c>
      <c r="E18" s="30"/>
      <c r="F18" s="31" t="s">
        <v>39</v>
      </c>
      <c r="G18" s="29" t="s">
        <v>15</v>
      </c>
      <c r="H18" s="9"/>
      <c r="I18" s="9"/>
    </row>
    <row r="19" spans="1:11" s="4" customFormat="1" ht="42" customHeight="1" thickBot="1">
      <c r="A19" s="133" t="s">
        <v>5</v>
      </c>
      <c r="B19" s="134"/>
      <c r="C19" s="135"/>
      <c r="D19" s="39">
        <f>SUM(D3:D18)</f>
        <v>-3320351</v>
      </c>
      <c r="E19" s="39">
        <f>SUM(E3:E18)</f>
        <v>94978824</v>
      </c>
      <c r="F19" s="136"/>
      <c r="G19" s="137"/>
    </row>
    <row r="20" spans="1:11" s="4" customFormat="1" ht="24.75" customHeight="1" thickBot="1">
      <c r="A20" s="126" t="s">
        <v>6</v>
      </c>
      <c r="B20" s="127"/>
      <c r="C20" s="128"/>
      <c r="D20" s="132">
        <f>D19+E19</f>
        <v>91658473</v>
      </c>
      <c r="E20" s="132"/>
      <c r="F20" s="136"/>
      <c r="G20" s="137"/>
      <c r="H20" s="5"/>
      <c r="I20" s="5"/>
    </row>
    <row r="21" spans="1:11" s="4" customFormat="1" ht="30" customHeight="1" thickBot="1">
      <c r="A21" s="129"/>
      <c r="B21" s="130"/>
      <c r="C21" s="131"/>
      <c r="D21" s="132"/>
      <c r="E21" s="132"/>
      <c r="F21" s="136"/>
      <c r="G21" s="137"/>
      <c r="J21" s="5"/>
      <c r="K21" s="4" t="s">
        <v>16</v>
      </c>
    </row>
    <row r="22" spans="1:11" ht="91.5" customHeight="1">
      <c r="A22" s="114" t="s">
        <v>55</v>
      </c>
      <c r="B22" s="115"/>
      <c r="C22" s="115"/>
      <c r="D22" s="115"/>
      <c r="E22" s="115"/>
      <c r="F22" s="115"/>
      <c r="G22" s="115"/>
    </row>
    <row r="23" spans="1:11">
      <c r="B23" s="125"/>
      <c r="C23" s="125"/>
      <c r="D23" s="125"/>
      <c r="E23" s="125"/>
      <c r="F23" s="125"/>
      <c r="G23" s="125"/>
    </row>
    <row r="30" spans="1:11">
      <c r="G30" s="46"/>
    </row>
  </sheetData>
  <mergeCells count="17">
    <mergeCell ref="B23:G23"/>
    <mergeCell ref="A20:C21"/>
    <mergeCell ref="D20:E21"/>
    <mergeCell ref="A19:C19"/>
    <mergeCell ref="F19:F21"/>
    <mergeCell ref="G19:G21"/>
    <mergeCell ref="B16:B17"/>
    <mergeCell ref="A1:G1"/>
    <mergeCell ref="G3:G5"/>
    <mergeCell ref="C3:C4"/>
    <mergeCell ref="A22:G22"/>
    <mergeCell ref="C6:C9"/>
    <mergeCell ref="B3:B9"/>
    <mergeCell ref="G6:G9"/>
    <mergeCell ref="B10:B12"/>
    <mergeCell ref="C10:C12"/>
    <mergeCell ref="G10:G12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58" fitToHeight="0" orientation="landscape" r:id="rId1"/>
  <headerFooter differentFirst="1">
    <oddFooter>&amp;RStrona &amp;P</oddFooter>
  </headerFooter>
  <rowBreaks count="2" manualBreakCount="2">
    <brk id="9" max="6" man="1"/>
    <brk id="15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dochody</vt:lpstr>
      <vt:lpstr>wydatki</vt:lpstr>
      <vt:lpstr>dochody!Obszar_wydruku</vt:lpstr>
      <vt:lpstr>wydatki!Obszar_wydruku</vt:lpstr>
      <vt:lpstr>dochody!Tytuły_wydruku</vt:lpstr>
      <vt:lpstr>wydatki!Tytuły_wydruku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Stachurska Sylwia</cp:lastModifiedBy>
  <cp:lastPrinted>2023-01-16T14:06:23Z</cp:lastPrinted>
  <dcterms:created xsi:type="dcterms:W3CDTF">2013-02-21T12:03:23Z</dcterms:created>
  <dcterms:modified xsi:type="dcterms:W3CDTF">2023-01-16T14:06:38Z</dcterms:modified>
</cp:coreProperties>
</file>