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.kajzar\Desktop\WPF\2020\ZMIANY\maJ\"/>
    </mc:Choice>
  </mc:AlternateContent>
  <bookViews>
    <workbookView xWindow="-120" yWindow="-120" windowWidth="29040" windowHeight="15840" tabRatio="684" activeTab="1"/>
  </bookViews>
  <sheets>
    <sheet name="Zał. nr 1 do uzasad" sheetId="127" r:id="rId1"/>
    <sheet name="Zał nr 2 do uzasad" sheetId="124" r:id="rId2"/>
  </sheets>
  <definedNames>
    <definedName name="_xlnm.Print_Area" localSheetId="1">'Zał nr 2 do uzasad'!$A$1:$AC$18</definedName>
    <definedName name="_xlnm.Print_Area" localSheetId="0">'Zał. nr 1 do uzasad'!$A$1:$BE$46</definedName>
    <definedName name="_xlnm.Print_Titles" localSheetId="0">'Zał. nr 1 do uzasad'!$4:$6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27" l="1"/>
  <c r="H36" i="127"/>
  <c r="I36" i="127"/>
  <c r="J36" i="127"/>
  <c r="K36" i="127"/>
  <c r="L36" i="127"/>
  <c r="M36" i="127"/>
  <c r="N36" i="127"/>
  <c r="O36" i="127"/>
  <c r="P36" i="127"/>
  <c r="Q36" i="127"/>
  <c r="R36" i="127"/>
  <c r="S36" i="127"/>
  <c r="T36" i="127"/>
  <c r="U36" i="127"/>
  <c r="V36" i="127"/>
  <c r="W36" i="127"/>
  <c r="X36" i="127"/>
  <c r="Y36" i="127"/>
  <c r="Z36" i="127"/>
  <c r="AA36" i="127"/>
  <c r="AB36" i="127"/>
  <c r="AC36" i="127"/>
  <c r="AD36" i="127"/>
  <c r="AE36" i="127"/>
  <c r="AF36" i="127"/>
  <c r="AG36" i="127"/>
  <c r="AH36" i="127"/>
  <c r="AI36" i="127"/>
  <c r="AJ36" i="127"/>
  <c r="AK36" i="127"/>
  <c r="AL36" i="127"/>
  <c r="AM36" i="127"/>
  <c r="AN36" i="127"/>
  <c r="AO36" i="127"/>
  <c r="AP36" i="127"/>
  <c r="AQ36" i="127"/>
  <c r="AR36" i="127"/>
  <c r="AS36" i="127"/>
  <c r="AT36" i="127"/>
  <c r="AU36" i="127"/>
  <c r="AV36" i="127"/>
  <c r="AW36" i="127"/>
  <c r="AX36" i="127"/>
  <c r="AY36" i="127"/>
  <c r="AZ36" i="127"/>
  <c r="BB36" i="127"/>
  <c r="BC36" i="127"/>
  <c r="BD36" i="127"/>
  <c r="F36" i="127"/>
  <c r="BE45" i="127"/>
  <c r="BD45" i="127"/>
  <c r="BC45" i="127"/>
  <c r="BB45" i="127"/>
  <c r="BA45" i="127"/>
  <c r="AZ45" i="127"/>
  <c r="AY45" i="127"/>
  <c r="AX45" i="127"/>
  <c r="AW45" i="127"/>
  <c r="AV45" i="127"/>
  <c r="AU45" i="127"/>
  <c r="AT45" i="127"/>
  <c r="AS45" i="127"/>
  <c r="AR45" i="127"/>
  <c r="AQ45" i="127"/>
  <c r="AP45" i="127"/>
  <c r="AO45" i="127"/>
  <c r="AN45" i="127"/>
  <c r="AM45" i="127"/>
  <c r="AL45" i="127"/>
  <c r="AK45" i="127"/>
  <c r="AJ45" i="127"/>
  <c r="AI45" i="127"/>
  <c r="AH45" i="127"/>
  <c r="AG45" i="127"/>
  <c r="AF45" i="127"/>
  <c r="AE45" i="127"/>
  <c r="AD45" i="127"/>
  <c r="AC45" i="127"/>
  <c r="AB45" i="127"/>
  <c r="AA45" i="127"/>
  <c r="Z45" i="127"/>
  <c r="Y45" i="127"/>
  <c r="X45" i="127"/>
  <c r="W45" i="127"/>
  <c r="V45" i="127"/>
  <c r="U45" i="127"/>
  <c r="T45" i="127"/>
  <c r="S45" i="127"/>
  <c r="R45" i="127"/>
  <c r="Q45" i="127"/>
  <c r="P45" i="127"/>
  <c r="O45" i="127"/>
  <c r="N45" i="127"/>
  <c r="M45" i="127"/>
  <c r="L45" i="127"/>
  <c r="K45" i="127"/>
  <c r="J45" i="127"/>
  <c r="I45" i="127"/>
  <c r="H45" i="127"/>
  <c r="BG45" i="127" s="1"/>
  <c r="G45" i="127"/>
  <c r="F45" i="127"/>
  <c r="AV44" i="127"/>
  <c r="AE44" i="127"/>
  <c r="K44" i="127"/>
  <c r="AB43" i="127"/>
  <c r="L43" i="127"/>
  <c r="F43" i="127"/>
  <c r="I42" i="127"/>
  <c r="BG40" i="127"/>
  <c r="BC39" i="127"/>
  <c r="BB39" i="127"/>
  <c r="AX39" i="127"/>
  <c r="AW39" i="127"/>
  <c r="AV39" i="127"/>
  <c r="AU39" i="127"/>
  <c r="AT39" i="127"/>
  <c r="AS39" i="127"/>
  <c r="AR39" i="127"/>
  <c r="AQ39" i="127"/>
  <c r="AP39" i="127"/>
  <c r="AO39" i="127"/>
  <c r="AN39" i="127"/>
  <c r="AM39" i="127"/>
  <c r="AK39" i="127"/>
  <c r="AJ39" i="127"/>
  <c r="AH39" i="127"/>
  <c r="AG39" i="127"/>
  <c r="AE39" i="127"/>
  <c r="AD39" i="127"/>
  <c r="AB39" i="127"/>
  <c r="AA39" i="127"/>
  <c r="AA44" i="127" s="1"/>
  <c r="Y39" i="127"/>
  <c r="X39" i="127"/>
  <c r="X44" i="127" s="1"/>
  <c r="V39" i="127"/>
  <c r="U39" i="127"/>
  <c r="S39" i="127"/>
  <c r="R39" i="127"/>
  <c r="P39" i="127"/>
  <c r="O39" i="127"/>
  <c r="M39" i="127"/>
  <c r="L39" i="127"/>
  <c r="K39" i="127"/>
  <c r="J39" i="127"/>
  <c r="I39" i="127"/>
  <c r="G39" i="127"/>
  <c r="G44" i="127" s="1"/>
  <c r="F39" i="127"/>
  <c r="BC38" i="127"/>
  <c r="BC43" i="127" s="1"/>
  <c r="BB38" i="127"/>
  <c r="AX38" i="127"/>
  <c r="AW38" i="127"/>
  <c r="AV38" i="127"/>
  <c r="AV43" i="127" s="1"/>
  <c r="AU38" i="127"/>
  <c r="AT38" i="127"/>
  <c r="AS38" i="127"/>
  <c r="AR38" i="127"/>
  <c r="AR43" i="127" s="1"/>
  <c r="AQ38" i="127"/>
  <c r="AP38" i="127"/>
  <c r="AP43" i="127" s="1"/>
  <c r="AO38" i="127"/>
  <c r="AN38" i="127"/>
  <c r="AM38" i="127"/>
  <c r="AK38" i="127"/>
  <c r="AK43" i="127" s="1"/>
  <c r="AJ38" i="127"/>
  <c r="AH38" i="127"/>
  <c r="AG38" i="127"/>
  <c r="AE38" i="127"/>
  <c r="AD38" i="127"/>
  <c r="AB38" i="127"/>
  <c r="AA38" i="127"/>
  <c r="Y38" i="127"/>
  <c r="X38" i="127"/>
  <c r="V38" i="127"/>
  <c r="U38" i="127"/>
  <c r="U43" i="127" s="1"/>
  <c r="S38" i="127"/>
  <c r="R38" i="127"/>
  <c r="P38" i="127"/>
  <c r="O38" i="127"/>
  <c r="M38" i="127"/>
  <c r="L38" i="127"/>
  <c r="K38" i="127"/>
  <c r="J38" i="127"/>
  <c r="I38" i="127"/>
  <c r="G38" i="127"/>
  <c r="F38" i="127"/>
  <c r="BC37" i="127"/>
  <c r="BB37" i="127"/>
  <c r="AX37" i="127"/>
  <c r="AW37" i="127"/>
  <c r="AW42" i="127" s="1"/>
  <c r="AV37" i="127"/>
  <c r="AU37" i="127"/>
  <c r="AT37" i="127"/>
  <c r="AS37" i="127"/>
  <c r="AR37" i="127"/>
  <c r="AQ37" i="127"/>
  <c r="AP37" i="127"/>
  <c r="AO37" i="127"/>
  <c r="AN37" i="127"/>
  <c r="AM37" i="127"/>
  <c r="AK37" i="127"/>
  <c r="AK42" i="127" s="1"/>
  <c r="AJ37" i="127"/>
  <c r="AH37" i="127"/>
  <c r="AG37" i="127"/>
  <c r="AG42" i="127" s="1"/>
  <c r="AE37" i="127"/>
  <c r="AD37" i="127"/>
  <c r="AB37" i="127"/>
  <c r="AA37" i="127"/>
  <c r="Y37" i="127"/>
  <c r="Y42" i="127" s="1"/>
  <c r="X37" i="127"/>
  <c r="V37" i="127"/>
  <c r="U37" i="127"/>
  <c r="U42" i="127" s="1"/>
  <c r="S37" i="127"/>
  <c r="R37" i="127"/>
  <c r="P37" i="127"/>
  <c r="O37" i="127"/>
  <c r="M37" i="127"/>
  <c r="L37" i="127"/>
  <c r="K37" i="127"/>
  <c r="J37" i="127"/>
  <c r="J42" i="127" s="1"/>
  <c r="I37" i="127"/>
  <c r="H37" i="127"/>
  <c r="G37" i="127"/>
  <c r="G42" i="127" s="1"/>
  <c r="F37" i="127"/>
  <c r="BG35" i="127"/>
  <c r="BC34" i="127"/>
  <c r="BC44" i="127" s="1"/>
  <c r="BB34" i="127"/>
  <c r="AX34" i="127"/>
  <c r="AW34" i="127"/>
  <c r="AV34" i="127"/>
  <c r="AU34" i="127"/>
  <c r="AT34" i="127"/>
  <c r="AS34" i="127"/>
  <c r="AR34" i="127"/>
  <c r="AR44" i="127" s="1"/>
  <c r="AQ34" i="127"/>
  <c r="AP34" i="127"/>
  <c r="AO34" i="127"/>
  <c r="AN34" i="127"/>
  <c r="AM34" i="127"/>
  <c r="AK34" i="127"/>
  <c r="AJ34" i="127"/>
  <c r="AJ44" i="127" s="1"/>
  <c r="AH34" i="127"/>
  <c r="AG34" i="127"/>
  <c r="AE34" i="127"/>
  <c r="AD34" i="127"/>
  <c r="AB34" i="127"/>
  <c r="AA34" i="127"/>
  <c r="Y34" i="127"/>
  <c r="Y44" i="127" s="1"/>
  <c r="X34" i="127"/>
  <c r="V34" i="127"/>
  <c r="U34" i="127"/>
  <c r="S34" i="127"/>
  <c r="R34" i="127"/>
  <c r="P34" i="127"/>
  <c r="O34" i="127"/>
  <c r="M34" i="127"/>
  <c r="L34" i="127"/>
  <c r="L44" i="127" s="1"/>
  <c r="K34" i="127"/>
  <c r="J34" i="127"/>
  <c r="I34" i="127"/>
  <c r="G34" i="127"/>
  <c r="F34" i="127"/>
  <c r="BC33" i="127"/>
  <c r="BB33" i="127"/>
  <c r="BB43" i="127" s="1"/>
  <c r="AX33" i="127"/>
  <c r="AW33" i="127"/>
  <c r="AV33" i="127"/>
  <c r="AU33" i="127"/>
  <c r="AT33" i="127"/>
  <c r="AS33" i="127"/>
  <c r="AR33" i="127"/>
  <c r="AQ33" i="127"/>
  <c r="AP33" i="127"/>
  <c r="AO33" i="127"/>
  <c r="AO43" i="127" s="1"/>
  <c r="AN33" i="127"/>
  <c r="AM33" i="127"/>
  <c r="AK33" i="127"/>
  <c r="AJ33" i="127"/>
  <c r="AH33" i="127"/>
  <c r="AG33" i="127"/>
  <c r="AG43" i="127" s="1"/>
  <c r="AE33" i="127"/>
  <c r="AD33" i="127"/>
  <c r="AD43" i="127" s="1"/>
  <c r="AB33" i="127"/>
  <c r="AA33" i="127"/>
  <c r="Y33" i="127"/>
  <c r="X33" i="127"/>
  <c r="X43" i="127" s="1"/>
  <c r="V33" i="127"/>
  <c r="V43" i="127" s="1"/>
  <c r="U33" i="127"/>
  <c r="S33" i="127"/>
  <c r="R33" i="127"/>
  <c r="P33" i="127"/>
  <c r="O33" i="127"/>
  <c r="M33" i="127"/>
  <c r="L33" i="127"/>
  <c r="K33" i="127"/>
  <c r="J33" i="127"/>
  <c r="J43" i="127" s="1"/>
  <c r="I33" i="127"/>
  <c r="I43" i="127" s="1"/>
  <c r="G33" i="127"/>
  <c r="F33" i="127"/>
  <c r="BC32" i="127"/>
  <c r="BB32" i="127"/>
  <c r="AX32" i="127"/>
  <c r="AW32" i="127"/>
  <c r="AV32" i="127"/>
  <c r="AU32" i="127"/>
  <c r="AU42" i="127" s="1"/>
  <c r="AT32" i="127"/>
  <c r="AT42" i="127" s="1"/>
  <c r="AS32" i="127"/>
  <c r="AS42" i="127" s="1"/>
  <c r="AR32" i="127"/>
  <c r="AQ32" i="127"/>
  <c r="AP32" i="127"/>
  <c r="AO32" i="127"/>
  <c r="AO42" i="127" s="1"/>
  <c r="AN32" i="127"/>
  <c r="AM32" i="127"/>
  <c r="AK32" i="127"/>
  <c r="AJ32" i="127"/>
  <c r="AH32" i="127"/>
  <c r="AG32" i="127"/>
  <c r="AE32" i="127"/>
  <c r="AE42" i="127" s="1"/>
  <c r="AD32" i="127"/>
  <c r="AB32" i="127"/>
  <c r="AA32" i="127"/>
  <c r="AA42" i="127" s="1"/>
  <c r="Z32" i="127"/>
  <c r="Y32" i="127"/>
  <c r="X32" i="127"/>
  <c r="V32" i="127"/>
  <c r="U32" i="127"/>
  <c r="S32" i="127"/>
  <c r="R32" i="127"/>
  <c r="P32" i="127"/>
  <c r="O32" i="127"/>
  <c r="M32" i="127"/>
  <c r="M42" i="127" s="1"/>
  <c r="L32" i="127"/>
  <c r="K32" i="127"/>
  <c r="J32" i="127"/>
  <c r="I32" i="127"/>
  <c r="G32" i="127"/>
  <c r="F32" i="127"/>
  <c r="AP16" i="127"/>
  <c r="AK16" i="127"/>
  <c r="J16" i="127"/>
  <c r="BC15" i="127"/>
  <c r="BB15" i="127"/>
  <c r="AX15" i="127"/>
  <c r="AW15" i="127"/>
  <c r="AV15" i="127"/>
  <c r="AV41" i="127" s="1"/>
  <c r="AU15" i="127"/>
  <c r="AT15" i="127"/>
  <c r="AS15" i="127"/>
  <c r="AR15" i="127"/>
  <c r="AQ15" i="127"/>
  <c r="AP15" i="127"/>
  <c r="AO15" i="127"/>
  <c r="AN15" i="127"/>
  <c r="AN41" i="127" s="1"/>
  <c r="AM15" i="127"/>
  <c r="AK15" i="127"/>
  <c r="AJ15" i="127"/>
  <c r="AH15" i="127"/>
  <c r="AG15" i="127"/>
  <c r="AE15" i="127"/>
  <c r="AD15" i="127"/>
  <c r="AB15" i="127"/>
  <c r="AA15" i="127"/>
  <c r="Y15" i="127"/>
  <c r="X15" i="127"/>
  <c r="X41" i="127" s="1"/>
  <c r="V15" i="127"/>
  <c r="U15" i="127"/>
  <c r="S15" i="127"/>
  <c r="R15" i="127"/>
  <c r="P15" i="127"/>
  <c r="O15" i="127"/>
  <c r="M15" i="127"/>
  <c r="L15" i="127"/>
  <c r="K15" i="127"/>
  <c r="J15" i="127"/>
  <c r="I15" i="127"/>
  <c r="G15" i="127"/>
  <c r="F15" i="127"/>
  <c r="BC14" i="127"/>
  <c r="BB14" i="127"/>
  <c r="AX14" i="127"/>
  <c r="AW14" i="127"/>
  <c r="AW16" i="127" s="1"/>
  <c r="AV14" i="127"/>
  <c r="AU14" i="127"/>
  <c r="AU16" i="127" s="1"/>
  <c r="AT14" i="127"/>
  <c r="AT16" i="127" s="1"/>
  <c r="AS14" i="127"/>
  <c r="AS16" i="127" s="1"/>
  <c r="AR14" i="127"/>
  <c r="AQ14" i="127"/>
  <c r="AQ16" i="127" s="1"/>
  <c r="AP14" i="127"/>
  <c r="AO14" i="127"/>
  <c r="AO16" i="127" s="1"/>
  <c r="AN14" i="127"/>
  <c r="AM14" i="127"/>
  <c r="AM16" i="127" s="1"/>
  <c r="AK14" i="127"/>
  <c r="AJ14" i="127"/>
  <c r="AH14" i="127"/>
  <c r="AH16" i="127" s="1"/>
  <c r="AG14" i="127"/>
  <c r="AG16" i="127" s="1"/>
  <c r="AE14" i="127"/>
  <c r="AD14" i="127"/>
  <c r="AB14" i="127"/>
  <c r="AA14" i="127"/>
  <c r="AA16" i="127" s="1"/>
  <c r="Y14" i="127"/>
  <c r="Y16" i="127" s="1"/>
  <c r="X14" i="127"/>
  <c r="X16" i="127" s="1"/>
  <c r="V14" i="127"/>
  <c r="V16" i="127" s="1"/>
  <c r="U14" i="127"/>
  <c r="U16" i="127" s="1"/>
  <c r="S14" i="127"/>
  <c r="S16" i="127" s="1"/>
  <c r="R14" i="127"/>
  <c r="R16" i="127" s="1"/>
  <c r="P14" i="127"/>
  <c r="P16" i="127" s="1"/>
  <c r="O14" i="127"/>
  <c r="M14" i="127"/>
  <c r="M16" i="127" s="1"/>
  <c r="L14" i="127"/>
  <c r="K14" i="127"/>
  <c r="J14" i="127"/>
  <c r="I14" i="127"/>
  <c r="I16" i="127" s="1"/>
  <c r="G14" i="127"/>
  <c r="F14" i="127"/>
  <c r="BD13" i="127"/>
  <c r="BD14" i="127" s="1"/>
  <c r="AZ13" i="127"/>
  <c r="AY13" i="127"/>
  <c r="BF13" i="127" s="1"/>
  <c r="T13" i="127"/>
  <c r="Q13" i="127"/>
  <c r="Q34" i="127" s="1"/>
  <c r="H13" i="127"/>
  <c r="BC12" i="127"/>
  <c r="BB12" i="127"/>
  <c r="AZ12" i="127"/>
  <c r="AX12" i="127"/>
  <c r="AW12" i="127"/>
  <c r="AV12" i="127"/>
  <c r="AU12" i="127"/>
  <c r="AT12" i="127"/>
  <c r="AS12" i="127"/>
  <c r="AR12" i="127"/>
  <c r="AQ12" i="127"/>
  <c r="AP12" i="127"/>
  <c r="AO12" i="127"/>
  <c r="AN12" i="127"/>
  <c r="AM12" i="127"/>
  <c r="AK12" i="127"/>
  <c r="AJ12" i="127"/>
  <c r="AH12" i="127"/>
  <c r="AG12" i="127"/>
  <c r="AE12" i="127"/>
  <c r="AD12" i="127"/>
  <c r="AB12" i="127"/>
  <c r="AA12" i="127"/>
  <c r="Y12" i="127"/>
  <c r="X12" i="127"/>
  <c r="V12" i="127"/>
  <c r="U12" i="127"/>
  <c r="S12" i="127"/>
  <c r="R12" i="127"/>
  <c r="P12" i="127"/>
  <c r="O12" i="127"/>
  <c r="M12" i="127"/>
  <c r="L12" i="127"/>
  <c r="G12" i="127"/>
  <c r="F12" i="127"/>
  <c r="BD11" i="127"/>
  <c r="AZ11" i="127"/>
  <c r="AY11" i="127"/>
  <c r="AL11" i="127"/>
  <c r="AI11" i="127"/>
  <c r="AI15" i="127" s="1"/>
  <c r="AF11" i="127"/>
  <c r="AC11" i="127"/>
  <c r="Z11" i="127"/>
  <c r="W11" i="127"/>
  <c r="W15" i="127" s="1"/>
  <c r="T11" i="127"/>
  <c r="Q11" i="127"/>
  <c r="N11" i="127"/>
  <c r="H11" i="127"/>
  <c r="H15" i="127" s="1"/>
  <c r="BD10" i="127"/>
  <c r="AZ10" i="127"/>
  <c r="AY10" i="127"/>
  <c r="AY12" i="127" s="1"/>
  <c r="AL10" i="127"/>
  <c r="AI10" i="127"/>
  <c r="AF10" i="127"/>
  <c r="AF12" i="127" s="1"/>
  <c r="AC10" i="127"/>
  <c r="AC12" i="127" s="1"/>
  <c r="Z10" i="127"/>
  <c r="Z12" i="127" s="1"/>
  <c r="W10" i="127"/>
  <c r="T10" i="127"/>
  <c r="T12" i="127" s="1"/>
  <c r="Q10" i="127"/>
  <c r="Q12" i="127" s="1"/>
  <c r="N10" i="127"/>
  <c r="H10" i="127"/>
  <c r="BC9" i="127"/>
  <c r="BB9" i="127"/>
  <c r="AY9" i="127"/>
  <c r="BF9" i="127" s="1"/>
  <c r="AX9" i="127"/>
  <c r="AW9" i="127"/>
  <c r="AV9" i="127"/>
  <c r="AU9" i="127"/>
  <c r="AT9" i="127"/>
  <c r="AS9" i="127"/>
  <c r="AR9" i="127"/>
  <c r="AQ9" i="127"/>
  <c r="AP9" i="127"/>
  <c r="AO9" i="127"/>
  <c r="AN9" i="127"/>
  <c r="AM9" i="127"/>
  <c r="AK9" i="127"/>
  <c r="AJ9" i="127"/>
  <c r="AI9" i="127"/>
  <c r="AH9" i="127"/>
  <c r="AG9" i="127"/>
  <c r="AE9" i="127"/>
  <c r="AD9" i="127"/>
  <c r="AB9" i="127"/>
  <c r="AA9" i="127"/>
  <c r="Y9" i="127"/>
  <c r="X9" i="127"/>
  <c r="V9" i="127"/>
  <c r="U9" i="127"/>
  <c r="S9" i="127"/>
  <c r="R9" i="127"/>
  <c r="P9" i="127"/>
  <c r="O9" i="127"/>
  <c r="M9" i="127"/>
  <c r="L9" i="127"/>
  <c r="G9" i="127"/>
  <c r="F9" i="127"/>
  <c r="BD8" i="127"/>
  <c r="AZ8" i="127"/>
  <c r="AY8" i="127"/>
  <c r="BF8" i="127" s="1"/>
  <c r="AL8" i="127"/>
  <c r="AI8" i="127"/>
  <c r="AI37" i="127" s="1"/>
  <c r="AF8" i="127"/>
  <c r="AC8" i="127"/>
  <c r="Z8" i="127"/>
  <c r="Z37" i="127" s="1"/>
  <c r="W8" i="127"/>
  <c r="W37" i="127" s="1"/>
  <c r="T8" i="127"/>
  <c r="T37" i="127" s="1"/>
  <c r="Q8" i="127"/>
  <c r="N8" i="127"/>
  <c r="N37" i="127" s="1"/>
  <c r="H8" i="127"/>
  <c r="BD7" i="127"/>
  <c r="BD9" i="127" s="1"/>
  <c r="AZ7" i="127"/>
  <c r="AY7" i="127"/>
  <c r="AL7" i="127"/>
  <c r="AI7" i="127"/>
  <c r="AI14" i="127" s="1"/>
  <c r="AF7" i="127"/>
  <c r="AC7" i="127"/>
  <c r="Z7" i="127"/>
  <c r="W7" i="127"/>
  <c r="W14" i="127" s="1"/>
  <c r="T7" i="127"/>
  <c r="Q7" i="127"/>
  <c r="Q9" i="127" s="1"/>
  <c r="N7" i="127"/>
  <c r="H7" i="127"/>
  <c r="BC31" i="127"/>
  <c r="BB31" i="127"/>
  <c r="AX31" i="127"/>
  <c r="AW31" i="127"/>
  <c r="AV31" i="127"/>
  <c r="AU31" i="127"/>
  <c r="AT31" i="127"/>
  <c r="AS31" i="127"/>
  <c r="AR31" i="127"/>
  <c r="AQ31" i="127"/>
  <c r="AP31" i="127"/>
  <c r="AO31" i="127"/>
  <c r="AN31" i="127"/>
  <c r="AM31" i="127"/>
  <c r="AK31" i="127"/>
  <c r="AJ31" i="127"/>
  <c r="AH31" i="127"/>
  <c r="AG31" i="127"/>
  <c r="AE31" i="127"/>
  <c r="AD31" i="127"/>
  <c r="AB31" i="127"/>
  <c r="AA31" i="127"/>
  <c r="Y31" i="127"/>
  <c r="X31" i="127"/>
  <c r="V31" i="127"/>
  <c r="U31" i="127"/>
  <c r="S31" i="127"/>
  <c r="R31" i="127"/>
  <c r="P31" i="127"/>
  <c r="O31" i="127"/>
  <c r="M31" i="127"/>
  <c r="L31" i="127"/>
  <c r="G31" i="127"/>
  <c r="F31" i="127"/>
  <c r="BD30" i="127"/>
  <c r="AZ30" i="127"/>
  <c r="AY30" i="127"/>
  <c r="BF30" i="127" s="1"/>
  <c r="AL30" i="127"/>
  <c r="AI30" i="127"/>
  <c r="AF30" i="127"/>
  <c r="AC30" i="127"/>
  <c r="Z30" i="127"/>
  <c r="Z38" i="127" s="1"/>
  <c r="W30" i="127"/>
  <c r="BA30" i="127" s="1"/>
  <c r="BE30" i="127" s="1"/>
  <c r="T30" i="127"/>
  <c r="Q30" i="127"/>
  <c r="N30" i="127"/>
  <c r="H30" i="127"/>
  <c r="BD29" i="127"/>
  <c r="AZ29" i="127"/>
  <c r="AZ31" i="127" s="1"/>
  <c r="AY29" i="127"/>
  <c r="AL29" i="127"/>
  <c r="AI29" i="127"/>
  <c r="AF29" i="127"/>
  <c r="AF31" i="127" s="1"/>
  <c r="AC29" i="127"/>
  <c r="AC31" i="127" s="1"/>
  <c r="Z29" i="127"/>
  <c r="W29" i="127"/>
  <c r="T29" i="127"/>
  <c r="T31" i="127" s="1"/>
  <c r="Q29" i="127"/>
  <c r="Q31" i="127" s="1"/>
  <c r="N29" i="127"/>
  <c r="H29" i="127"/>
  <c r="BB28" i="127"/>
  <c r="AW28" i="127"/>
  <c r="F28" i="127"/>
  <c r="BC27" i="127"/>
  <c r="BB27" i="127"/>
  <c r="AX27" i="127"/>
  <c r="AW27" i="127"/>
  <c r="AV27" i="127"/>
  <c r="AU27" i="127"/>
  <c r="AU41" i="127" s="1"/>
  <c r="AT27" i="127"/>
  <c r="AS27" i="127"/>
  <c r="AR27" i="127"/>
  <c r="AQ27" i="127"/>
  <c r="AQ41" i="127" s="1"/>
  <c r="AP27" i="127"/>
  <c r="AP41" i="127" s="1"/>
  <c r="AO27" i="127"/>
  <c r="AN27" i="127"/>
  <c r="AM27" i="127"/>
  <c r="AM41" i="127" s="1"/>
  <c r="AK27" i="127"/>
  <c r="AK41" i="127" s="1"/>
  <c r="AJ27" i="127"/>
  <c r="AJ41" i="127" s="1"/>
  <c r="AH27" i="127"/>
  <c r="AG27" i="127"/>
  <c r="AG41" i="127" s="1"/>
  <c r="AE27" i="127"/>
  <c r="AD27" i="127"/>
  <c r="AB27" i="127"/>
  <c r="AA27" i="127"/>
  <c r="AA41" i="127" s="1"/>
  <c r="Y27" i="127"/>
  <c r="X27" i="127"/>
  <c r="V27" i="127"/>
  <c r="V41" i="127" s="1"/>
  <c r="U27" i="127"/>
  <c r="U41" i="127" s="1"/>
  <c r="S27" i="127"/>
  <c r="R27" i="127"/>
  <c r="P27" i="127"/>
  <c r="O27" i="127"/>
  <c r="M27" i="127"/>
  <c r="L27" i="127"/>
  <c r="K27" i="127"/>
  <c r="K41" i="127" s="1"/>
  <c r="J27" i="127"/>
  <c r="J41" i="127" s="1"/>
  <c r="I27" i="127"/>
  <c r="G27" i="127"/>
  <c r="F27" i="127"/>
  <c r="F41" i="127" s="1"/>
  <c r="BC26" i="127"/>
  <c r="BC28" i="127" s="1"/>
  <c r="BB26" i="127"/>
  <c r="AX26" i="127"/>
  <c r="AW26" i="127"/>
  <c r="AV26" i="127"/>
  <c r="AV28" i="127" s="1"/>
  <c r="AU26" i="127"/>
  <c r="AT26" i="127"/>
  <c r="AS26" i="127"/>
  <c r="AR26" i="127"/>
  <c r="AR28" i="127" s="1"/>
  <c r="AQ26" i="127"/>
  <c r="AP26" i="127"/>
  <c r="AP28" i="127" s="1"/>
  <c r="AO26" i="127"/>
  <c r="AO28" i="127" s="1"/>
  <c r="AN26" i="127"/>
  <c r="AN28" i="127" s="1"/>
  <c r="AM26" i="127"/>
  <c r="AK26" i="127"/>
  <c r="AK28" i="127" s="1"/>
  <c r="AJ26" i="127"/>
  <c r="AJ28" i="127" s="1"/>
  <c r="AH26" i="127"/>
  <c r="AG26" i="127"/>
  <c r="AE26" i="127"/>
  <c r="AD26" i="127"/>
  <c r="AD28" i="127" s="1"/>
  <c r="AB26" i="127"/>
  <c r="AA26" i="127"/>
  <c r="Z26" i="127"/>
  <c r="Y26" i="127"/>
  <c r="Y28" i="127" s="1"/>
  <c r="X26" i="127"/>
  <c r="X28" i="127" s="1"/>
  <c r="V26" i="127"/>
  <c r="U26" i="127"/>
  <c r="U28" i="127" s="1"/>
  <c r="S26" i="127"/>
  <c r="S28" i="127" s="1"/>
  <c r="R26" i="127"/>
  <c r="P26" i="127"/>
  <c r="O26" i="127"/>
  <c r="O28" i="127" s="1"/>
  <c r="M26" i="127"/>
  <c r="M28" i="127" s="1"/>
  <c r="L26" i="127"/>
  <c r="K26" i="127"/>
  <c r="J26" i="127"/>
  <c r="J28" i="127" s="1"/>
  <c r="I26" i="127"/>
  <c r="G26" i="127"/>
  <c r="F26" i="127"/>
  <c r="BC25" i="127"/>
  <c r="BB25" i="127"/>
  <c r="AX25" i="127"/>
  <c r="AW25" i="127"/>
  <c r="AV25" i="127"/>
  <c r="AU25" i="127"/>
  <c r="AT25" i="127"/>
  <c r="AS25" i="127"/>
  <c r="AR25" i="127"/>
  <c r="AQ25" i="127"/>
  <c r="AP25" i="127"/>
  <c r="AO25" i="127"/>
  <c r="AN25" i="127"/>
  <c r="AM25" i="127"/>
  <c r="AK25" i="127"/>
  <c r="AJ25" i="127"/>
  <c r="AH25" i="127"/>
  <c r="AG25" i="127"/>
  <c r="AE25" i="127"/>
  <c r="AD25" i="127"/>
  <c r="AB25" i="127"/>
  <c r="AA25" i="127"/>
  <c r="Y25" i="127"/>
  <c r="X25" i="127"/>
  <c r="V25" i="127"/>
  <c r="U25" i="127"/>
  <c r="S25" i="127"/>
  <c r="R25" i="127"/>
  <c r="P25" i="127"/>
  <c r="O25" i="127"/>
  <c r="M25" i="127"/>
  <c r="L25" i="127"/>
  <c r="G25" i="127"/>
  <c r="F25" i="127"/>
  <c r="BD24" i="127"/>
  <c r="BD39" i="127" s="1"/>
  <c r="AZ24" i="127"/>
  <c r="AZ39" i="127" s="1"/>
  <c r="AY24" i="127"/>
  <c r="AL24" i="127"/>
  <c r="AL39" i="127" s="1"/>
  <c r="AI24" i="127"/>
  <c r="AI39" i="127" s="1"/>
  <c r="AF24" i="127"/>
  <c r="AF39" i="127" s="1"/>
  <c r="AC24" i="127"/>
  <c r="AC39" i="127" s="1"/>
  <c r="Z24" i="127"/>
  <c r="Z39" i="127" s="1"/>
  <c r="W24" i="127"/>
  <c r="W39" i="127" s="1"/>
  <c r="T24" i="127"/>
  <c r="T39" i="127" s="1"/>
  <c r="Q24" i="127"/>
  <c r="N24" i="127"/>
  <c r="N39" i="127" s="1"/>
  <c r="H24" i="127"/>
  <c r="BD23" i="127"/>
  <c r="BD34" i="127" s="1"/>
  <c r="AZ23" i="127"/>
  <c r="AZ25" i="127" s="1"/>
  <c r="AY23" i="127"/>
  <c r="AL23" i="127"/>
  <c r="AL34" i="127" s="1"/>
  <c r="AI23" i="127"/>
  <c r="AI34" i="127" s="1"/>
  <c r="AF23" i="127"/>
  <c r="AF34" i="127" s="1"/>
  <c r="AC23" i="127"/>
  <c r="Z23" i="127"/>
  <c r="W23" i="127"/>
  <c r="T23" i="127"/>
  <c r="T25" i="127" s="1"/>
  <c r="Q23" i="127"/>
  <c r="N23" i="127"/>
  <c r="H23" i="127"/>
  <c r="BC22" i="127"/>
  <c r="BB22" i="127"/>
  <c r="AX22" i="127"/>
  <c r="AW22" i="127"/>
  <c r="AV22" i="127"/>
  <c r="AU22" i="127"/>
  <c r="AT22" i="127"/>
  <c r="AS22" i="127"/>
  <c r="AR22" i="127"/>
  <c r="AQ22" i="127"/>
  <c r="AP22" i="127"/>
  <c r="AO22" i="127"/>
  <c r="AN22" i="127"/>
  <c r="AM22" i="127"/>
  <c r="AL22" i="127"/>
  <c r="AK22" i="127"/>
  <c r="AJ22" i="127"/>
  <c r="AH22" i="127"/>
  <c r="AG22" i="127"/>
  <c r="AE22" i="127"/>
  <c r="AD22" i="127"/>
  <c r="AB22" i="127"/>
  <c r="AA22" i="127"/>
  <c r="Y22" i="127"/>
  <c r="X22" i="127"/>
  <c r="V22" i="127"/>
  <c r="U22" i="127"/>
  <c r="S22" i="127"/>
  <c r="R22" i="127"/>
  <c r="P22" i="127"/>
  <c r="O22" i="127"/>
  <c r="M22" i="127"/>
  <c r="L22" i="127"/>
  <c r="G22" i="127"/>
  <c r="F22" i="127"/>
  <c r="BD21" i="127"/>
  <c r="AZ21" i="127"/>
  <c r="AZ22" i="127" s="1"/>
  <c r="AY21" i="127"/>
  <c r="AL21" i="127"/>
  <c r="AL38" i="127" s="1"/>
  <c r="AI21" i="127"/>
  <c r="AF21" i="127"/>
  <c r="AC21" i="127"/>
  <c r="Z21" i="127"/>
  <c r="W21" i="127"/>
  <c r="T21" i="127"/>
  <c r="Q21" i="127"/>
  <c r="N21" i="127"/>
  <c r="H21" i="127"/>
  <c r="BD20" i="127"/>
  <c r="BD22" i="127" s="1"/>
  <c r="AZ20" i="127"/>
  <c r="AY20" i="127"/>
  <c r="AL20" i="127"/>
  <c r="AL26" i="127" s="1"/>
  <c r="AI20" i="127"/>
  <c r="AI26" i="127" s="1"/>
  <c r="AF20" i="127"/>
  <c r="AC20" i="127"/>
  <c r="AC26" i="127" s="1"/>
  <c r="Z20" i="127"/>
  <c r="W20" i="127"/>
  <c r="T20" i="127"/>
  <c r="Q20" i="127"/>
  <c r="N20" i="127"/>
  <c r="H20" i="127"/>
  <c r="BC19" i="127"/>
  <c r="BB19" i="127"/>
  <c r="AX19" i="127"/>
  <c r="AW19" i="127"/>
  <c r="AV19" i="127"/>
  <c r="AU19" i="127"/>
  <c r="AT19" i="127"/>
  <c r="AS19" i="127"/>
  <c r="AR19" i="127"/>
  <c r="AQ19" i="127"/>
  <c r="AP19" i="127"/>
  <c r="AO19" i="127"/>
  <c r="AN19" i="127"/>
  <c r="AM19" i="127"/>
  <c r="AK19" i="127"/>
  <c r="AJ19" i="127"/>
  <c r="AH19" i="127"/>
  <c r="AG19" i="127"/>
  <c r="AE19" i="127"/>
  <c r="AD19" i="127"/>
  <c r="AB19" i="127"/>
  <c r="AA19" i="127"/>
  <c r="Y19" i="127"/>
  <c r="X19" i="127"/>
  <c r="V19" i="127"/>
  <c r="U19" i="127"/>
  <c r="T19" i="127"/>
  <c r="S19" i="127"/>
  <c r="R19" i="127"/>
  <c r="P19" i="127"/>
  <c r="O19" i="127"/>
  <c r="M19" i="127"/>
  <c r="L19" i="127"/>
  <c r="G19" i="127"/>
  <c r="F19" i="127"/>
  <c r="BD18" i="127"/>
  <c r="AZ18" i="127"/>
  <c r="AZ33" i="127" s="1"/>
  <c r="AY18" i="127"/>
  <c r="BF18" i="127" s="1"/>
  <c r="AL18" i="127"/>
  <c r="AI18" i="127"/>
  <c r="AF18" i="127"/>
  <c r="AF33" i="127" s="1"/>
  <c r="AC18" i="127"/>
  <c r="Z18" i="127"/>
  <c r="W18" i="127"/>
  <c r="T18" i="127"/>
  <c r="T33" i="127" s="1"/>
  <c r="Q18" i="127"/>
  <c r="N18" i="127"/>
  <c r="H18" i="127"/>
  <c r="BD17" i="127"/>
  <c r="BD19" i="127" s="1"/>
  <c r="AZ17" i="127"/>
  <c r="AZ32" i="127" s="1"/>
  <c r="AY17" i="127"/>
  <c r="BF17" i="127" s="1"/>
  <c r="AL17" i="127"/>
  <c r="AI17" i="127"/>
  <c r="AI19" i="127" s="1"/>
  <c r="AF17" i="127"/>
  <c r="AF32" i="127" s="1"/>
  <c r="AC17" i="127"/>
  <c r="Z17" i="127"/>
  <c r="W17" i="127"/>
  <c r="W32" i="127" s="1"/>
  <c r="T17" i="127"/>
  <c r="T32" i="127" s="1"/>
  <c r="Q17" i="127"/>
  <c r="N17" i="127"/>
  <c r="H17" i="127"/>
  <c r="H32" i="127" s="1"/>
  <c r="P43" i="127" l="1"/>
  <c r="Q39" i="127"/>
  <c r="Q44" i="127" s="1"/>
  <c r="Q27" i="127"/>
  <c r="AY39" i="127"/>
  <c r="BF24" i="127"/>
  <c r="AY27" i="127"/>
  <c r="AF25" i="127"/>
  <c r="BF29" i="127"/>
  <c r="AY31" i="127"/>
  <c r="BF31" i="127" s="1"/>
  <c r="AL9" i="127"/>
  <c r="AL37" i="127"/>
  <c r="AL15" i="127"/>
  <c r="N9" i="127"/>
  <c r="AN16" i="127"/>
  <c r="AR16" i="127"/>
  <c r="AR46" i="127" s="1"/>
  <c r="AV16" i="127"/>
  <c r="T34" i="127"/>
  <c r="BB42" i="127"/>
  <c r="Y43" i="127"/>
  <c r="AW46" i="127"/>
  <c r="T22" i="127"/>
  <c r="H34" i="127"/>
  <c r="AF44" i="127"/>
  <c r="BD12" i="127"/>
  <c r="K42" i="127"/>
  <c r="AK46" i="127"/>
  <c r="AP46" i="127"/>
  <c r="AL14" i="127"/>
  <c r="AL12" i="127"/>
  <c r="AZ34" i="127"/>
  <c r="O44" i="127"/>
  <c r="AY19" i="127"/>
  <c r="Z22" i="127"/>
  <c r="Z33" i="127"/>
  <c r="W38" i="127"/>
  <c r="AI38" i="127"/>
  <c r="AI27" i="127"/>
  <c r="AI41" i="127" s="1"/>
  <c r="K28" i="127"/>
  <c r="AG28" i="127"/>
  <c r="AA28" i="127"/>
  <c r="AA46" i="127" s="1"/>
  <c r="BG30" i="127"/>
  <c r="Z14" i="127"/>
  <c r="L16" i="127"/>
  <c r="AJ43" i="127"/>
  <c r="AW43" i="127"/>
  <c r="AM44" i="127"/>
  <c r="AQ44" i="127"/>
  <c r="AU44" i="127"/>
  <c r="P28" i="127"/>
  <c r="AT28" i="127"/>
  <c r="AJ16" i="127"/>
  <c r="P42" i="127"/>
  <c r="BC42" i="127"/>
  <c r="AS43" i="127"/>
  <c r="Z19" i="127"/>
  <c r="AI33" i="127"/>
  <c r="Q22" i="127"/>
  <c r="AY22" i="127"/>
  <c r="N38" i="127"/>
  <c r="BD44" i="127"/>
  <c r="L28" i="127"/>
  <c r="L46" i="127" s="1"/>
  <c r="AB28" i="127"/>
  <c r="AH28" i="127"/>
  <c r="AM28" i="127"/>
  <c r="AQ28" i="127"/>
  <c r="AQ46" i="127" s="1"/>
  <c r="AU28" i="127"/>
  <c r="I41" i="127"/>
  <c r="M41" i="127"/>
  <c r="R41" i="127"/>
  <c r="AD41" i="127"/>
  <c r="AR41" i="127"/>
  <c r="W31" i="127"/>
  <c r="AI31" i="127"/>
  <c r="BD31" i="127"/>
  <c r="T42" i="127"/>
  <c r="Z9" i="127"/>
  <c r="BA11" i="127"/>
  <c r="BE11" i="127" s="1"/>
  <c r="BG11" i="127" s="1"/>
  <c r="AE16" i="127"/>
  <c r="O41" i="127"/>
  <c r="AT41" i="127"/>
  <c r="AX16" i="127"/>
  <c r="AY32" i="127"/>
  <c r="AH42" i="127"/>
  <c r="AP42" i="127"/>
  <c r="AX42" i="127"/>
  <c r="AT43" i="127"/>
  <c r="AX43" i="127"/>
  <c r="U44" i="127"/>
  <c r="AO44" i="127"/>
  <c r="AS44" i="127"/>
  <c r="AW44" i="127"/>
  <c r="AX28" i="127"/>
  <c r="AD16" i="127"/>
  <c r="L42" i="127"/>
  <c r="Q32" i="127"/>
  <c r="AC32" i="127"/>
  <c r="AL33" i="127"/>
  <c r="AL43" i="127" s="1"/>
  <c r="T26" i="127"/>
  <c r="AF26" i="127"/>
  <c r="AZ26" i="127"/>
  <c r="AZ28" i="127" s="1"/>
  <c r="Q25" i="127"/>
  <c r="AC25" i="127"/>
  <c r="AL44" i="127"/>
  <c r="S41" i="127"/>
  <c r="Y41" i="127"/>
  <c r="AE41" i="127"/>
  <c r="AO41" i="127"/>
  <c r="AS41" i="127"/>
  <c r="AW41" i="127"/>
  <c r="N31" i="127"/>
  <c r="Z31" i="127"/>
  <c r="AL31" i="127"/>
  <c r="P41" i="127"/>
  <c r="AB16" i="127"/>
  <c r="BB16" i="127"/>
  <c r="O42" i="127"/>
  <c r="AN43" i="127"/>
  <c r="S44" i="127"/>
  <c r="AC34" i="127"/>
  <c r="F42" i="127"/>
  <c r="S42" i="127"/>
  <c r="AD42" i="127"/>
  <c r="AQ42" i="127"/>
  <c r="AY37" i="127"/>
  <c r="AY42" i="127" s="1"/>
  <c r="G43" i="127"/>
  <c r="AH43" i="127"/>
  <c r="I44" i="127"/>
  <c r="AB44" i="127"/>
  <c r="AK44" i="127"/>
  <c r="U46" i="127"/>
  <c r="BA17" i="127"/>
  <c r="X46" i="127"/>
  <c r="AM46" i="127"/>
  <c r="AU46" i="127"/>
  <c r="BF20" i="127"/>
  <c r="BF22" i="127"/>
  <c r="Z44" i="127"/>
  <c r="AY26" i="127"/>
  <c r="AY28" i="127" s="1"/>
  <c r="H31" i="127"/>
  <c r="BA29" i="127"/>
  <c r="BA36" i="127" s="1"/>
  <c r="BF10" i="127"/>
  <c r="AI32" i="127"/>
  <c r="AI42" i="127" s="1"/>
  <c r="N19" i="127"/>
  <c r="N32" i="127"/>
  <c r="N42" i="127" s="1"/>
  <c r="AL32" i="127"/>
  <c r="AL42" i="127" s="1"/>
  <c r="AL19" i="127"/>
  <c r="AC33" i="127"/>
  <c r="H19" i="127"/>
  <c r="P46" i="127"/>
  <c r="AE46" i="127"/>
  <c r="AN46" i="127"/>
  <c r="AV46" i="127"/>
  <c r="BF19" i="127"/>
  <c r="AI43" i="127"/>
  <c r="AC22" i="127"/>
  <c r="H25" i="127"/>
  <c r="W34" i="127"/>
  <c r="W26" i="127"/>
  <c r="BA23" i="127"/>
  <c r="W25" i="127"/>
  <c r="G28" i="127"/>
  <c r="Q26" i="127"/>
  <c r="AC14" i="127"/>
  <c r="AF37" i="127"/>
  <c r="AF42" i="127" s="1"/>
  <c r="AF15" i="127"/>
  <c r="AZ37" i="127"/>
  <c r="AZ42" i="127" s="1"/>
  <c r="AZ15" i="127"/>
  <c r="Q33" i="127"/>
  <c r="AF19" i="127"/>
  <c r="AJ46" i="127"/>
  <c r="AO46" i="127"/>
  <c r="AL27" i="127"/>
  <c r="AL41" i="127" s="1"/>
  <c r="N25" i="127"/>
  <c r="N34" i="127"/>
  <c r="N44" i="127" s="1"/>
  <c r="Z25" i="127"/>
  <c r="Z34" i="127"/>
  <c r="AL25" i="127"/>
  <c r="BD25" i="127"/>
  <c r="I28" i="127"/>
  <c r="I46" i="127" s="1"/>
  <c r="Z27" i="127"/>
  <c r="Z28" i="127" s="1"/>
  <c r="BB41" i="127"/>
  <c r="J46" i="127"/>
  <c r="AE28" i="127"/>
  <c r="BD37" i="127"/>
  <c r="BD42" i="127" s="1"/>
  <c r="BD15" i="127"/>
  <c r="BD16" i="127" s="1"/>
  <c r="AY33" i="127"/>
  <c r="AG44" i="127"/>
  <c r="AZ44" i="127"/>
  <c r="H33" i="127"/>
  <c r="W33" i="127"/>
  <c r="W43" i="127" s="1"/>
  <c r="BA18" i="127"/>
  <c r="S46" i="127"/>
  <c r="W19" i="127"/>
  <c r="AB46" i="127"/>
  <c r="BA20" i="127"/>
  <c r="N26" i="127"/>
  <c r="N22" i="127"/>
  <c r="N33" i="127"/>
  <c r="N43" i="127" s="1"/>
  <c r="Q38" i="127"/>
  <c r="BA21" i="127"/>
  <c r="AC27" i="127"/>
  <c r="AC28" i="127" s="1"/>
  <c r="AC38" i="127"/>
  <c r="AC43" i="127" s="1"/>
  <c r="BF21" i="127"/>
  <c r="AY38" i="127"/>
  <c r="AY43" i="127" s="1"/>
  <c r="H39" i="127"/>
  <c r="W44" i="127"/>
  <c r="AI44" i="127"/>
  <c r="BA24" i="127"/>
  <c r="AI25" i="127"/>
  <c r="AT46" i="127"/>
  <c r="N27" i="127"/>
  <c r="W27" i="127"/>
  <c r="W41" i="127" s="1"/>
  <c r="V28" i="127"/>
  <c r="V46" i="127" s="1"/>
  <c r="H14" i="127"/>
  <c r="H9" i="127"/>
  <c r="W16" i="127"/>
  <c r="AI16" i="127"/>
  <c r="BA7" i="127"/>
  <c r="Z42" i="127"/>
  <c r="W9" i="127"/>
  <c r="BA10" i="127"/>
  <c r="N12" i="127"/>
  <c r="N14" i="127"/>
  <c r="BF11" i="127"/>
  <c r="AY15" i="127"/>
  <c r="AY41" i="127" s="1"/>
  <c r="BF12" i="127"/>
  <c r="Q14" i="127"/>
  <c r="AZ14" i="127"/>
  <c r="AZ16" i="127" s="1"/>
  <c r="BF15" i="127"/>
  <c r="T15" i="127"/>
  <c r="BD32" i="127"/>
  <c r="V42" i="127"/>
  <c r="Z43" i="127"/>
  <c r="P44" i="127"/>
  <c r="T44" i="127"/>
  <c r="BA13" i="127"/>
  <c r="BE13" i="127" s="1"/>
  <c r="BG13" i="127" s="1"/>
  <c r="F16" i="127"/>
  <c r="AC44" i="127"/>
  <c r="AP44" i="127"/>
  <c r="AT44" i="127"/>
  <c r="AX44" i="127"/>
  <c r="BD33" i="127"/>
  <c r="M46" i="127"/>
  <c r="Q19" i="127"/>
  <c r="AC19" i="127"/>
  <c r="AF28" i="127"/>
  <c r="H38" i="127"/>
  <c r="H27" i="127"/>
  <c r="H41" i="127" s="1"/>
  <c r="AY34" i="127"/>
  <c r="AY44" i="127" s="1"/>
  <c r="BF23" i="127"/>
  <c r="AB41" i="127"/>
  <c r="R28" i="127"/>
  <c r="AS28" i="127"/>
  <c r="AS46" i="127" s="1"/>
  <c r="AY14" i="127"/>
  <c r="AY16" i="127" s="1"/>
  <c r="AY46" i="127" s="1"/>
  <c r="BA8" i="127"/>
  <c r="G16" i="127"/>
  <c r="K16" i="127"/>
  <c r="O16" i="127"/>
  <c r="O46" i="127" s="1"/>
  <c r="AF14" i="127"/>
  <c r="Z15" i="127"/>
  <c r="Z16" i="127" s="1"/>
  <c r="H42" i="127"/>
  <c r="AM42" i="127"/>
  <c r="M43" i="127"/>
  <c r="AM43" i="127"/>
  <c r="AQ43" i="127"/>
  <c r="AU43" i="127"/>
  <c r="AD44" i="127"/>
  <c r="AH44" i="127"/>
  <c r="Y46" i="127"/>
  <c r="AZ19" i="127"/>
  <c r="R46" i="127"/>
  <c r="AH46" i="127"/>
  <c r="AX46" i="127"/>
  <c r="H26" i="127"/>
  <c r="H28" i="127" s="1"/>
  <c r="W22" i="127"/>
  <c r="AI22" i="127"/>
  <c r="BD26" i="127"/>
  <c r="BD38" i="127"/>
  <c r="BD43" i="127" s="1"/>
  <c r="BD27" i="127"/>
  <c r="AF22" i="127"/>
  <c r="AY25" i="127"/>
  <c r="BF25" i="127" s="1"/>
  <c r="G41" i="127"/>
  <c r="L41" i="127"/>
  <c r="AH41" i="127"/>
  <c r="AX41" i="127"/>
  <c r="BC41" i="127"/>
  <c r="T9" i="127"/>
  <c r="AF9" i="127"/>
  <c r="AZ9" i="127"/>
  <c r="BF7" i="127"/>
  <c r="Q37" i="127"/>
  <c r="Q15" i="127"/>
  <c r="Q41" i="127" s="1"/>
  <c r="AC37" i="127"/>
  <c r="AC42" i="127" s="1"/>
  <c r="AC15" i="127"/>
  <c r="AC9" i="127"/>
  <c r="H12" i="127"/>
  <c r="W12" i="127"/>
  <c r="AI12" i="127"/>
  <c r="T14" i="127"/>
  <c r="BC16" i="127"/>
  <c r="BC46" i="127" s="1"/>
  <c r="N15" i="127"/>
  <c r="R42" i="127"/>
  <c r="W42" i="127"/>
  <c r="AJ42" i="127"/>
  <c r="AN42" i="127"/>
  <c r="AR42" i="127"/>
  <c r="AV42" i="127"/>
  <c r="R43" i="127"/>
  <c r="AA43" i="127"/>
  <c r="AE43" i="127"/>
  <c r="M44" i="127"/>
  <c r="AN44" i="127"/>
  <c r="BB44" i="127"/>
  <c r="AG46" i="127"/>
  <c r="T38" i="127"/>
  <c r="T43" i="127" s="1"/>
  <c r="AF38" i="127"/>
  <c r="AF43" i="127" s="1"/>
  <c r="AZ38" i="127"/>
  <c r="AZ43" i="127" s="1"/>
  <c r="H22" i="127"/>
  <c r="T27" i="127"/>
  <c r="T41" i="127" s="1"/>
  <c r="AF27" i="127"/>
  <c r="AZ27" i="127"/>
  <c r="AZ41" i="127" s="1"/>
  <c r="X42" i="127"/>
  <c r="AB42" i="127"/>
  <c r="K43" i="127"/>
  <c r="O43" i="127"/>
  <c r="S43" i="127"/>
  <c r="F44" i="127"/>
  <c r="J44" i="127"/>
  <c r="R44" i="127"/>
  <c r="V44" i="127"/>
  <c r="AC15" i="124"/>
  <c r="AB15" i="124"/>
  <c r="AA15" i="124"/>
  <c r="Z15" i="124"/>
  <c r="Y15" i="124"/>
  <c r="X15" i="124"/>
  <c r="W15" i="124"/>
  <c r="V15" i="124"/>
  <c r="U15" i="124"/>
  <c r="T15" i="124"/>
  <c r="S15" i="124"/>
  <c r="R15" i="124"/>
  <c r="Q15" i="124"/>
  <c r="P15" i="124"/>
  <c r="O15" i="124"/>
  <c r="N15" i="124"/>
  <c r="M15" i="124"/>
  <c r="L15" i="124"/>
  <c r="K15" i="124"/>
  <c r="J15" i="124"/>
  <c r="I15" i="124"/>
  <c r="H15" i="124"/>
  <c r="G15" i="124"/>
  <c r="F15" i="124"/>
  <c r="E15" i="124"/>
  <c r="D15" i="124"/>
  <c r="AC14" i="124"/>
  <c r="AB14" i="124"/>
  <c r="AA14" i="124"/>
  <c r="Z14" i="124"/>
  <c r="Z17" i="124" s="1"/>
  <c r="Y14" i="124"/>
  <c r="X14" i="124"/>
  <c r="W14" i="124"/>
  <c r="V14" i="124"/>
  <c r="V17" i="124" s="1"/>
  <c r="U14" i="124"/>
  <c r="T14" i="124"/>
  <c r="S14" i="124"/>
  <c r="R14" i="124"/>
  <c r="R17" i="124" s="1"/>
  <c r="Q14" i="124"/>
  <c r="P14" i="124"/>
  <c r="O14" i="124"/>
  <c r="N14" i="124"/>
  <c r="N17" i="124" s="1"/>
  <c r="M14" i="124"/>
  <c r="L14" i="124"/>
  <c r="K14" i="124"/>
  <c r="J14" i="124"/>
  <c r="J17" i="124" s="1"/>
  <c r="I14" i="124"/>
  <c r="H14" i="124"/>
  <c r="G14" i="124"/>
  <c r="F14" i="124"/>
  <c r="F17" i="124" s="1"/>
  <c r="E14" i="124"/>
  <c r="D14" i="124"/>
  <c r="AC12" i="124"/>
  <c r="AB12" i="124"/>
  <c r="AA12" i="124"/>
  <c r="Z12" i="124"/>
  <c r="Y12" i="124"/>
  <c r="X12" i="124"/>
  <c r="W12" i="124"/>
  <c r="V12" i="124"/>
  <c r="U12" i="124"/>
  <c r="T12" i="124"/>
  <c r="S12" i="124"/>
  <c r="R12" i="124"/>
  <c r="Q12" i="124"/>
  <c r="P12" i="124"/>
  <c r="O12" i="124"/>
  <c r="N12" i="124"/>
  <c r="M12" i="124"/>
  <c r="L12" i="124"/>
  <c r="K12" i="124"/>
  <c r="J12" i="124"/>
  <c r="I12" i="124"/>
  <c r="H12" i="124"/>
  <c r="G12" i="124"/>
  <c r="F12" i="124"/>
  <c r="E12" i="124"/>
  <c r="D12" i="124"/>
  <c r="AC11" i="124"/>
  <c r="AB11" i="124"/>
  <c r="AA11" i="124"/>
  <c r="Z11" i="124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Q43" i="127" l="1"/>
  <c r="K17" i="124"/>
  <c r="O17" i="124"/>
  <c r="S17" i="124"/>
  <c r="W17" i="124"/>
  <c r="AA17" i="124"/>
  <c r="Z46" i="127"/>
  <c r="AD46" i="127"/>
  <c r="BB46" i="127"/>
  <c r="Q42" i="127"/>
  <c r="Q28" i="127"/>
  <c r="G46" i="127"/>
  <c r="W28" i="127"/>
  <c r="W46" i="127" s="1"/>
  <c r="AI28" i="127"/>
  <c r="AI46" i="127" s="1"/>
  <c r="BD28" i="127"/>
  <c r="BD46" i="127" s="1"/>
  <c r="N41" i="127"/>
  <c r="AL16" i="127"/>
  <c r="H43" i="127"/>
  <c r="BF16" i="127"/>
  <c r="BE7" i="127"/>
  <c r="BA14" i="127"/>
  <c r="BA9" i="127"/>
  <c r="H16" i="127"/>
  <c r="BA38" i="127"/>
  <c r="BE21" i="127"/>
  <c r="BA27" i="127"/>
  <c r="N28" i="127"/>
  <c r="BA32" i="127"/>
  <c r="BE17" i="127"/>
  <c r="BA19" i="127"/>
  <c r="BA12" i="127"/>
  <c r="BE10" i="127"/>
  <c r="BA26" i="127"/>
  <c r="BA22" i="127"/>
  <c r="BE20" i="127"/>
  <c r="H46" i="127"/>
  <c r="F46" i="127"/>
  <c r="K46" i="127"/>
  <c r="H44" i="127"/>
  <c r="Z41" i="127"/>
  <c r="AC16" i="127"/>
  <c r="AC46" i="127" s="1"/>
  <c r="BA31" i="127"/>
  <c r="BE29" i="127"/>
  <c r="BE36" i="127" s="1"/>
  <c r="AL28" i="127"/>
  <c r="AL46" i="127" s="1"/>
  <c r="AF41" i="127"/>
  <c r="T16" i="127"/>
  <c r="BD41" i="127"/>
  <c r="AZ46" i="127"/>
  <c r="AF16" i="127"/>
  <c r="AF46" i="127" s="1"/>
  <c r="BA37" i="127"/>
  <c r="BA15" i="127"/>
  <c r="BE8" i="127"/>
  <c r="T28" i="127"/>
  <c r="T46" i="127" s="1"/>
  <c r="Q16" i="127"/>
  <c r="N16" i="127"/>
  <c r="BA39" i="127"/>
  <c r="BE24" i="127"/>
  <c r="AC41" i="127"/>
  <c r="BE18" i="127"/>
  <c r="BA33" i="127"/>
  <c r="BF14" i="127"/>
  <c r="BA34" i="127"/>
  <c r="BE23" i="127"/>
  <c r="BA25" i="127"/>
  <c r="G17" i="124"/>
  <c r="D17" i="124"/>
  <c r="H17" i="124"/>
  <c r="L17" i="124"/>
  <c r="P17" i="124"/>
  <c r="T17" i="124"/>
  <c r="X17" i="124"/>
  <c r="AB17" i="124"/>
  <c r="E17" i="124"/>
  <c r="I17" i="124"/>
  <c r="M17" i="124"/>
  <c r="Q17" i="124"/>
  <c r="U17" i="124"/>
  <c r="Y17" i="124"/>
  <c r="AC17" i="124"/>
  <c r="BA42" i="127" l="1"/>
  <c r="Q46" i="127"/>
  <c r="BA28" i="127"/>
  <c r="BA41" i="127"/>
  <c r="BE39" i="127"/>
  <c r="BG24" i="127"/>
  <c r="BE31" i="127"/>
  <c r="BG31" i="127" s="1"/>
  <c r="BG29" i="127"/>
  <c r="BE12" i="127"/>
  <c r="BG12" i="127" s="1"/>
  <c r="BG10" i="127"/>
  <c r="BE32" i="127"/>
  <c r="BG32" i="127" s="1"/>
  <c r="BE19" i="127"/>
  <c r="BG17" i="127"/>
  <c r="BE38" i="127"/>
  <c r="BG21" i="127"/>
  <c r="BE27" i="127"/>
  <c r="BE41" i="127" s="1"/>
  <c r="BG41" i="127" s="1"/>
  <c r="BA44" i="127"/>
  <c r="N46" i="127"/>
  <c r="BE22" i="127"/>
  <c r="BG22" i="127" s="1"/>
  <c r="BE26" i="127"/>
  <c r="BG20" i="127"/>
  <c r="BA43" i="127"/>
  <c r="BA16" i="127"/>
  <c r="BE34" i="127"/>
  <c r="BG34" i="127" s="1"/>
  <c r="BE25" i="127"/>
  <c r="BG25" i="127" s="1"/>
  <c r="BG23" i="127"/>
  <c r="BG18" i="127"/>
  <c r="BE33" i="127"/>
  <c r="BG33" i="127" s="1"/>
  <c r="BE37" i="127"/>
  <c r="BE15" i="127"/>
  <c r="BG15" i="127" s="1"/>
  <c r="BG8" i="127"/>
  <c r="BE14" i="127"/>
  <c r="BG7" i="127"/>
  <c r="BE9" i="127"/>
  <c r="BG9" i="127" s="1"/>
  <c r="BE46" i="127" l="1"/>
  <c r="BG46" i="127" s="1"/>
  <c r="BG19" i="127"/>
  <c r="BE44" i="127"/>
  <c r="BG44" i="127" s="1"/>
  <c r="BG39" i="127"/>
  <c r="BA46" i="127"/>
  <c r="BE16" i="127"/>
  <c r="BG16" i="127" s="1"/>
  <c r="BG14" i="127"/>
  <c r="BE42" i="127"/>
  <c r="BG42" i="127" s="1"/>
  <c r="BG37" i="127"/>
  <c r="BE43" i="127"/>
  <c r="BG43" i="127" s="1"/>
  <c r="BG38" i="127"/>
  <c r="BE28" i="127"/>
  <c r="BG36" i="127" l="1"/>
</calcChain>
</file>

<file path=xl/sharedStrings.xml><?xml version="1.0" encoding="utf-8"?>
<sst xmlns="http://schemas.openxmlformats.org/spreadsheetml/2006/main" count="135" uniqueCount="53">
  <si>
    <t>Podkarpacki System Informacji Przestrzennej (PSIP)</t>
  </si>
  <si>
    <t xml:space="preserve">Opracowanie dokumentacji na potrzeby planów ochrony dla pięciu Parków Krajobrazowych: Pogórza Przemyskiego, Gór Słonnych, Południoworoztoczańskiego, Puszczy Solskiej oraz Lasów Janowskich </t>
  </si>
  <si>
    <t>Ochrona różnorodności biologicznej w warunkach in situ i ex situ na terenie ogrodu botanicznego Arboretum w Bolestraszycach</t>
  </si>
  <si>
    <t>Poprawa funkcjonalności dróg wojewódzkich Województwa Podkarpackiego na terenie powiatu bieszczadzkiego i leskiego wraz z poprawą udostępnienia wizualnego Bieszczadów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</si>
  <si>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</si>
  <si>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</si>
  <si>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</si>
  <si>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</si>
  <si>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</si>
  <si>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2027-2030</t>
  </si>
  <si>
    <t>razem zmiany w latach 2020-2030</t>
  </si>
  <si>
    <t xml:space="preserve">razem nakłady poniesione do końca 2019r. </t>
  </si>
  <si>
    <t>razem</t>
  </si>
  <si>
    <t>WPF 2020</t>
  </si>
  <si>
    <t>wnioskowane zmiany</t>
  </si>
  <si>
    <t>po zmianach</t>
  </si>
  <si>
    <t>WPF 2018</t>
  </si>
  <si>
    <t>WPF 2019</t>
  </si>
  <si>
    <t>WPF 2017</t>
  </si>
  <si>
    <t>WPF 2016</t>
  </si>
  <si>
    <t>nakłady poniesione do końca 2019r.</t>
  </si>
  <si>
    <t>po zmianach do końca 2019r.</t>
  </si>
  <si>
    <t>środki własne</t>
  </si>
  <si>
    <t>inne</t>
  </si>
  <si>
    <t>budżet UE</t>
  </si>
  <si>
    <t>budżet państwa</t>
  </si>
  <si>
    <t xml:space="preserve">razem </t>
  </si>
  <si>
    <t xml:space="preserve">Majątkowe </t>
  </si>
  <si>
    <t>bieżące</t>
  </si>
  <si>
    <t xml:space="preserve">Bieżące </t>
  </si>
  <si>
    <t>OGÓŁEM</t>
  </si>
  <si>
    <t>majatkowe</t>
  </si>
  <si>
    <t>Załącznik nr 2 do uzasadnienia do  
do projektu Uchwały Nr …../…../20
Sejmiku Województwa Podkarpackiego 
z dnia            2020 r.</t>
  </si>
  <si>
    <t>Zestawienie zmian wskaźników spłaty zadłużenia w latach 2020 - 2045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</si>
  <si>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</si>
  <si>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</si>
  <si>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</si>
  <si>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</si>
  <si>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</si>
  <si>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</si>
  <si>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</si>
  <si>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</si>
  <si>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WPF Zrząd 28 kwietnia</t>
  </si>
  <si>
    <t>TABELARYCZNE ZESTAWIENIE WNIOSKÓW O DOKONANIE ZMIAN LIMITÓW WYDATKÓW W WPF - DO REALIZACJI W TERMINIE PÓŹNIEJSZYM</t>
  </si>
  <si>
    <t>RG</t>
  </si>
  <si>
    <t>UE</t>
  </si>
  <si>
    <t>PZDW+DT</t>
  </si>
  <si>
    <t>majątkowe</t>
  </si>
  <si>
    <t>DO</t>
  </si>
  <si>
    <t>SI</t>
  </si>
  <si>
    <t xml:space="preserve"> budżet UE</t>
  </si>
  <si>
    <t>WPF Sejmik maj</t>
  </si>
  <si>
    <t>Załącznik nr 1 do uzasadnienia do  
do projektu Uchwały Nr …../…../20
Sejmiku Województwa Podkarpackiego 
z dnia          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</si>
</sst>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24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8"/>
      <name val="Arial"/>
      <family val="2"/>
      <charset val="238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6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2FF6D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52">
    <xf numFmtId="0" fontId="0" fillId="0" borderId="0"/>
    <xf numFmtId="0" fontId="60" fillId="0" borderId="0"/>
    <xf numFmtId="9" fontId="60" fillId="0" borderId="0" applyFont="0" applyFill="0" applyBorder="0" applyAlignment="0" applyProtection="0"/>
    <xf numFmtId="0" fontId="61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9" fontId="6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58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66" fillId="0" borderId="0" applyFont="0" applyFill="0" applyBorder="0" applyAlignment="0" applyProtection="0"/>
    <xf numFmtId="0" fontId="54" fillId="0" borderId="0"/>
    <xf numFmtId="0" fontId="54" fillId="0" borderId="0"/>
    <xf numFmtId="0" fontId="53" fillId="0" borderId="0"/>
    <xf numFmtId="0" fontId="53" fillId="0" borderId="0"/>
    <xf numFmtId="9" fontId="59" fillId="0" borderId="0" applyFont="0" applyFill="0" applyBorder="0" applyAlignment="0" applyProtection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5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6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9" fontId="34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9" fontId="5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0" fontId="59" fillId="0" borderId="0" xfId="14"/>
    <xf numFmtId="0" fontId="59" fillId="2" borderId="0" xfId="14" applyFill="1"/>
    <xf numFmtId="0" fontId="59" fillId="2" borderId="21" xfId="14" applyFill="1" applyBorder="1" applyAlignment="1">
      <alignment horizontal="center" vertical="center"/>
    </xf>
    <xf numFmtId="0" fontId="59" fillId="2" borderId="6" xfId="14" applyFill="1" applyBorder="1" applyAlignment="1">
      <alignment horizontal="center" vertical="center"/>
    </xf>
    <xf numFmtId="0" fontId="64" fillId="2" borderId="21" xfId="14" applyFont="1" applyFill="1" applyBorder="1" applyAlignment="1">
      <alignment horizontal="center" vertical="center"/>
    </xf>
    <xf numFmtId="0" fontId="59" fillId="0" borderId="6" xfId="14" applyBorder="1" applyAlignment="1">
      <alignment horizontal="center" vertical="center"/>
    </xf>
    <xf numFmtId="0" fontId="69" fillId="0" borderId="42" xfId="14" applyFont="1" applyBorder="1" applyAlignment="1">
      <alignment vertical="center" wrapText="1"/>
    </xf>
    <xf numFmtId="0" fontId="69" fillId="0" borderId="16" xfId="14" applyFont="1" applyBorder="1" applyAlignment="1">
      <alignment vertical="center" wrapText="1"/>
    </xf>
    <xf numFmtId="0" fontId="69" fillId="0" borderId="28" xfId="14" applyFont="1" applyBorder="1" applyAlignment="1">
      <alignment vertical="center" wrapText="1"/>
    </xf>
    <xf numFmtId="0" fontId="69" fillId="0" borderId="23" xfId="14" applyFont="1" applyBorder="1" applyAlignment="1">
      <alignment vertical="center" wrapText="1"/>
    </xf>
    <xf numFmtId="0" fontId="69" fillId="0" borderId="24" xfId="14" applyFont="1" applyBorder="1" applyAlignment="1">
      <alignment vertical="center" wrapText="1"/>
    </xf>
    <xf numFmtId="3" fontId="73" fillId="0" borderId="9" xfId="14" applyNumberFormat="1" applyFont="1" applyBorder="1" applyAlignment="1">
      <alignment horizontal="right" vertical="center" wrapText="1"/>
    </xf>
    <xf numFmtId="3" fontId="73" fillId="0" borderId="8" xfId="14" applyNumberFormat="1" applyFont="1" applyBorder="1" applyAlignment="1">
      <alignment horizontal="right" vertical="center" wrapText="1"/>
    </xf>
    <xf numFmtId="3" fontId="73" fillId="0" borderId="36" xfId="14" applyNumberFormat="1" applyFont="1" applyBorder="1" applyAlignment="1">
      <alignment horizontal="right" vertical="center" wrapText="1"/>
    </xf>
    <xf numFmtId="3" fontId="74" fillId="0" borderId="0" xfId="14" applyNumberFormat="1" applyFont="1"/>
    <xf numFmtId="0" fontId="74" fillId="0" borderId="0" xfId="14" applyFont="1"/>
    <xf numFmtId="3" fontId="73" fillId="0" borderId="17" xfId="14" applyNumberFormat="1" applyFont="1" applyBorder="1" applyAlignment="1">
      <alignment horizontal="right" vertical="center" wrapText="1"/>
    </xf>
    <xf numFmtId="3" fontId="73" fillId="2" borderId="1" xfId="14" applyNumberFormat="1" applyFont="1" applyFill="1" applyBorder="1" applyAlignment="1">
      <alignment horizontal="right" vertical="center" wrapText="1"/>
    </xf>
    <xf numFmtId="3" fontId="73" fillId="0" borderId="18" xfId="14" applyNumberFormat="1" applyFont="1" applyBorder="1" applyAlignment="1">
      <alignment horizontal="right" vertical="center" wrapText="1"/>
    </xf>
    <xf numFmtId="3" fontId="73" fillId="0" borderId="47" xfId="14" applyNumberFormat="1" applyFont="1" applyBorder="1" applyAlignment="1">
      <alignment horizontal="right" vertical="center" wrapText="1"/>
    </xf>
    <xf numFmtId="3" fontId="72" fillId="3" borderId="49" xfId="14" applyNumberFormat="1" applyFont="1" applyFill="1" applyBorder="1" applyAlignment="1">
      <alignment horizontal="right" vertical="center"/>
    </xf>
    <xf numFmtId="3" fontId="72" fillId="3" borderId="51" xfId="14" applyNumberFormat="1" applyFont="1" applyFill="1" applyBorder="1" applyAlignment="1">
      <alignment horizontal="right" vertical="center"/>
    </xf>
    <xf numFmtId="3" fontId="72" fillId="3" borderId="50" xfId="14" applyNumberFormat="1" applyFont="1" applyFill="1" applyBorder="1" applyAlignment="1">
      <alignment horizontal="right" vertical="center"/>
    </xf>
    <xf numFmtId="3" fontId="72" fillId="3" borderId="53" xfId="14" applyNumberFormat="1" applyFont="1" applyFill="1" applyBorder="1" applyAlignment="1">
      <alignment horizontal="right" vertical="center"/>
    </xf>
    <xf numFmtId="3" fontId="73" fillId="0" borderId="54" xfId="14" applyNumberFormat="1" applyFont="1" applyBorder="1" applyAlignment="1">
      <alignment horizontal="right" vertical="center"/>
    </xf>
    <xf numFmtId="3" fontId="73" fillId="0" borderId="48" xfId="14" applyNumberFormat="1" applyFont="1" applyBorder="1" applyAlignment="1">
      <alignment horizontal="right" vertical="center"/>
    </xf>
    <xf numFmtId="3" fontId="73" fillId="5" borderId="48" xfId="14" applyNumberFormat="1" applyFont="1" applyFill="1" applyBorder="1" applyAlignment="1">
      <alignment horizontal="right" vertical="center"/>
    </xf>
    <xf numFmtId="3" fontId="76" fillId="0" borderId="0" xfId="14" applyNumberFormat="1" applyFont="1"/>
    <xf numFmtId="3" fontId="73" fillId="2" borderId="27" xfId="14" applyNumberFormat="1" applyFont="1" applyFill="1" applyBorder="1" applyAlignment="1">
      <alignment horizontal="right" vertical="center" wrapText="1"/>
    </xf>
    <xf numFmtId="3" fontId="73" fillId="0" borderId="32" xfId="14" applyNumberFormat="1" applyFont="1" applyBorder="1" applyAlignment="1">
      <alignment horizontal="right" vertical="center" wrapText="1"/>
    </xf>
    <xf numFmtId="3" fontId="73" fillId="0" borderId="31" xfId="14" applyNumberFormat="1" applyFont="1" applyBorder="1" applyAlignment="1">
      <alignment horizontal="right" vertical="center" wrapText="1"/>
    </xf>
    <xf numFmtId="3" fontId="73" fillId="0" borderId="58" xfId="14" applyNumberFormat="1" applyFont="1" applyBorder="1" applyAlignment="1">
      <alignment horizontal="right" vertical="center" wrapText="1"/>
    </xf>
    <xf numFmtId="3" fontId="73" fillId="0" borderId="44" xfId="14" applyNumberFormat="1" applyFont="1" applyBorder="1" applyAlignment="1">
      <alignment horizontal="right" vertical="center" wrapText="1"/>
    </xf>
    <xf numFmtId="3" fontId="73" fillId="0" borderId="26" xfId="14" applyNumberFormat="1" applyFont="1" applyBorder="1" applyAlignment="1">
      <alignment horizontal="right" vertical="center" wrapText="1"/>
    </xf>
    <xf numFmtId="3" fontId="73" fillId="0" borderId="33" xfId="14" applyNumberFormat="1" applyFont="1" applyBorder="1" applyAlignment="1">
      <alignment horizontal="right" vertical="center" wrapText="1"/>
    </xf>
    <xf numFmtId="3" fontId="73" fillId="0" borderId="43" xfId="14" applyNumberFormat="1" applyFont="1" applyBorder="1" applyAlignment="1">
      <alignment horizontal="right" vertical="center" wrapText="1"/>
    </xf>
    <xf numFmtId="3" fontId="73" fillId="4" borderId="54" xfId="14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78" fillId="0" borderId="0" xfId="14" applyFont="1" applyAlignment="1">
      <alignment vertical="center" wrapText="1"/>
    </xf>
    <xf numFmtId="0" fontId="79" fillId="0" borderId="1" xfId="0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79" fillId="0" borderId="4" xfId="0" applyFont="1" applyBorder="1" applyAlignment="1">
      <alignment vertical="center"/>
    </xf>
    <xf numFmtId="0" fontId="79" fillId="0" borderId="1" xfId="0" applyFont="1" applyBorder="1" applyAlignment="1">
      <alignment horizontal="center" vertical="center"/>
    </xf>
    <xf numFmtId="0" fontId="78" fillId="0" borderId="1" xfId="148" applyFont="1" applyBorder="1" applyAlignment="1">
      <alignment horizontal="center" vertical="center" wrapText="1"/>
    </xf>
    <xf numFmtId="0" fontId="78" fillId="0" borderId="1" xfId="149" applyFont="1" applyBorder="1" applyAlignment="1">
      <alignment vertical="center" wrapText="1"/>
    </xf>
    <xf numFmtId="10" fontId="77" fillId="0" borderId="1" xfId="147" applyNumberFormat="1" applyFont="1" applyFill="1" applyBorder="1" applyAlignment="1">
      <alignment horizontal="right" vertical="center"/>
    </xf>
    <xf numFmtId="10" fontId="77" fillId="0" borderId="1" xfId="147" applyNumberFormat="1" applyFont="1" applyBorder="1" applyAlignment="1">
      <alignment vertical="center"/>
    </xf>
    <xf numFmtId="3" fontId="78" fillId="0" borderId="1" xfId="149" applyNumberFormat="1" applyFont="1" applyBorder="1" applyAlignment="1">
      <alignment vertical="center" wrapText="1"/>
    </xf>
    <xf numFmtId="10" fontId="77" fillId="0" borderId="1" xfId="148" applyNumberFormat="1" applyFont="1" applyBorder="1" applyAlignment="1">
      <alignment horizontal="right" vertical="center"/>
    </xf>
    <xf numFmtId="10" fontId="77" fillId="2" borderId="1" xfId="147" applyNumberFormat="1" applyFont="1" applyFill="1" applyBorder="1" applyAlignment="1">
      <alignment horizontal="right" vertical="center"/>
    </xf>
    <xf numFmtId="10" fontId="77" fillId="0" borderId="1" xfId="147" applyNumberFormat="1" applyFont="1" applyBorder="1" applyAlignment="1">
      <alignment horizontal="right" vertical="center"/>
    </xf>
    <xf numFmtId="0" fontId="59" fillId="0" borderId="2" xfId="0" applyFont="1" applyBorder="1" applyAlignment="1">
      <alignment horizontal="center"/>
    </xf>
    <xf numFmtId="0" fontId="59" fillId="0" borderId="3" xfId="0" applyFont="1" applyBorder="1"/>
    <xf numFmtId="0" fontId="59" fillId="0" borderId="4" xfId="0" applyFont="1" applyBorder="1"/>
    <xf numFmtId="10" fontId="77" fillId="0" borderId="1" xfId="147" applyNumberFormat="1" applyFont="1" applyBorder="1"/>
    <xf numFmtId="0" fontId="59" fillId="0" borderId="1" xfId="0" applyFont="1" applyBorder="1" applyAlignment="1">
      <alignment horizontal="right" vertical="center"/>
    </xf>
    <xf numFmtId="0" fontId="77" fillId="0" borderId="1" xfId="0" applyFont="1" applyBorder="1" applyAlignment="1">
      <alignment horizontal="center" vertical="center"/>
    </xf>
    <xf numFmtId="10" fontId="77" fillId="0" borderId="1" xfId="0" applyNumberFormat="1" applyFont="1" applyBorder="1"/>
    <xf numFmtId="10" fontId="77" fillId="0" borderId="1" xfId="0" applyNumberFormat="1" applyFont="1" applyBorder="1" applyAlignment="1">
      <alignment horizontal="right"/>
    </xf>
    <xf numFmtId="0" fontId="77" fillId="0" borderId="2" xfId="0" applyFont="1" applyBorder="1" applyAlignment="1">
      <alignment horizontal="center"/>
    </xf>
    <xf numFmtId="0" fontId="77" fillId="0" borderId="3" xfId="0" applyFont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77" fillId="0" borderId="3" xfId="0" applyFont="1" applyBorder="1"/>
    <xf numFmtId="0" fontId="77" fillId="0" borderId="4" xfId="0" applyFont="1" applyBorder="1"/>
    <xf numFmtId="0" fontId="59" fillId="0" borderId="1" xfId="0" applyFont="1" applyBorder="1" applyAlignment="1">
      <alignment horizontal="right"/>
    </xf>
    <xf numFmtId="10" fontId="80" fillId="2" borderId="1" xfId="0" applyNumberFormat="1" applyFont="1" applyFill="1" applyBorder="1"/>
    <xf numFmtId="10" fontId="80" fillId="2" borderId="1" xfId="0" applyNumberFormat="1" applyFont="1" applyFill="1" applyBorder="1" applyAlignment="1">
      <alignment horizontal="right"/>
    </xf>
    <xf numFmtId="10" fontId="59" fillId="0" borderId="0" xfId="147" applyNumberFormat="1" applyFont="1"/>
    <xf numFmtId="10" fontId="59" fillId="0" borderId="0" xfId="0" applyNumberFormat="1" applyFont="1"/>
    <xf numFmtId="3" fontId="73" fillId="0" borderId="27" xfId="14" applyNumberFormat="1" applyFont="1" applyFill="1" applyBorder="1" applyAlignment="1">
      <alignment horizontal="right" vertical="center" wrapText="1"/>
    </xf>
    <xf numFmtId="0" fontId="1" fillId="0" borderId="0" xfId="151" applyAlignment="1">
      <alignment vertical="center"/>
    </xf>
    <xf numFmtId="0" fontId="70" fillId="0" borderId="17" xfId="14" applyFont="1" applyFill="1" applyBorder="1" applyAlignment="1">
      <alignment horizontal="center" vertical="center"/>
    </xf>
    <xf numFmtId="3" fontId="73" fillId="0" borderId="31" xfId="14" applyNumberFormat="1" applyFont="1" applyFill="1" applyBorder="1" applyAlignment="1">
      <alignment horizontal="right" vertical="center" wrapText="1"/>
    </xf>
    <xf numFmtId="3" fontId="73" fillId="0" borderId="32" xfId="14" applyNumberFormat="1" applyFont="1" applyFill="1" applyBorder="1" applyAlignment="1">
      <alignment horizontal="right" vertical="center" wrapText="1"/>
    </xf>
    <xf numFmtId="3" fontId="73" fillId="0" borderId="8" xfId="14" applyNumberFormat="1" applyFont="1" applyFill="1" applyBorder="1" applyAlignment="1">
      <alignment horizontal="right" vertical="center" wrapText="1"/>
    </xf>
    <xf numFmtId="3" fontId="73" fillId="0" borderId="9" xfId="14" applyNumberFormat="1" applyFont="1" applyFill="1" applyBorder="1" applyAlignment="1">
      <alignment horizontal="right" vertical="center" wrapText="1"/>
    </xf>
    <xf numFmtId="3" fontId="74" fillId="0" borderId="0" xfId="14" applyNumberFormat="1" applyFont="1" applyFill="1"/>
    <xf numFmtId="0" fontId="59" fillId="0" borderId="0" xfId="14" applyFont="1"/>
    <xf numFmtId="3" fontId="73" fillId="4" borderId="1" xfId="14" applyNumberFormat="1" applyFont="1" applyFill="1" applyBorder="1" applyAlignment="1">
      <alignment horizontal="right" vertical="center" wrapText="1"/>
    </xf>
    <xf numFmtId="3" fontId="73" fillId="0" borderId="1" xfId="14" applyNumberFormat="1" applyFont="1" applyFill="1" applyBorder="1" applyAlignment="1">
      <alignment horizontal="right" vertical="center" wrapText="1"/>
    </xf>
    <xf numFmtId="3" fontId="73" fillId="0" borderId="47" xfId="14" applyNumberFormat="1" applyFont="1" applyFill="1" applyBorder="1" applyAlignment="1">
      <alignment horizontal="right" vertical="center" wrapText="1"/>
    </xf>
    <xf numFmtId="3" fontId="73" fillId="0" borderId="25" xfId="14" applyNumberFormat="1" applyFont="1" applyFill="1" applyBorder="1" applyAlignment="1">
      <alignment horizontal="right" vertical="center" wrapText="1"/>
    </xf>
    <xf numFmtId="3" fontId="73" fillId="0" borderId="0" xfId="14" applyNumberFormat="1" applyFont="1" applyBorder="1" applyAlignment="1">
      <alignment horizontal="right" vertical="center" wrapText="1"/>
    </xf>
    <xf numFmtId="3" fontId="73" fillId="0" borderId="17" xfId="14" applyNumberFormat="1" applyFont="1" applyFill="1" applyBorder="1" applyAlignment="1">
      <alignment horizontal="right" vertical="center" wrapText="1"/>
    </xf>
    <xf numFmtId="3" fontId="73" fillId="0" borderId="18" xfId="14" applyNumberFormat="1" applyFont="1" applyFill="1" applyBorder="1" applyAlignment="1">
      <alignment horizontal="right" vertical="center" wrapText="1"/>
    </xf>
    <xf numFmtId="0" fontId="70" fillId="0" borderId="9" xfId="14" applyFont="1" applyFill="1" applyBorder="1" applyAlignment="1">
      <alignment horizontal="center" vertical="center"/>
    </xf>
    <xf numFmtId="3" fontId="73" fillId="4" borderId="27" xfId="14" applyNumberFormat="1" applyFont="1" applyFill="1" applyBorder="1" applyAlignment="1">
      <alignment horizontal="right" vertical="center" wrapText="1"/>
    </xf>
    <xf numFmtId="0" fontId="70" fillId="0" borderId="50" xfId="14" applyFont="1" applyFill="1" applyBorder="1" applyAlignment="1">
      <alignment horizontal="center" vertical="center"/>
    </xf>
    <xf numFmtId="3" fontId="72" fillId="7" borderId="49" xfId="14" applyNumberFormat="1" applyFont="1" applyFill="1" applyBorder="1" applyAlignment="1">
      <alignment horizontal="right" vertical="center"/>
    </xf>
    <xf numFmtId="3" fontId="72" fillId="7" borderId="51" xfId="14" applyNumberFormat="1" applyFont="1" applyFill="1" applyBorder="1" applyAlignment="1">
      <alignment horizontal="right" vertical="center"/>
    </xf>
    <xf numFmtId="3" fontId="72" fillId="7" borderId="50" xfId="14" applyNumberFormat="1" applyFont="1" applyFill="1" applyBorder="1" applyAlignment="1">
      <alignment horizontal="right" vertical="center"/>
    </xf>
    <xf numFmtId="3" fontId="72" fillId="7" borderId="53" xfId="14" applyNumberFormat="1" applyFont="1" applyFill="1" applyBorder="1" applyAlignment="1">
      <alignment horizontal="right" vertical="center"/>
    </xf>
    <xf numFmtId="3" fontId="72" fillId="2" borderId="27" xfId="14" applyNumberFormat="1" applyFont="1" applyFill="1" applyBorder="1" applyAlignment="1">
      <alignment horizontal="right" vertical="center"/>
    </xf>
    <xf numFmtId="3" fontId="72" fillId="2" borderId="1" xfId="14" applyNumberFormat="1" applyFont="1" applyFill="1" applyBorder="1" applyAlignment="1">
      <alignment horizontal="right" vertical="center"/>
    </xf>
    <xf numFmtId="0" fontId="70" fillId="0" borderId="9" xfId="14" applyFont="1" applyFill="1" applyBorder="1" applyAlignment="1">
      <alignment vertical="center"/>
    </xf>
    <xf numFmtId="0" fontId="70" fillId="0" borderId="46" xfId="14" applyFont="1" applyFill="1" applyBorder="1" applyAlignment="1">
      <alignment vertical="center"/>
    </xf>
    <xf numFmtId="3" fontId="73" fillId="0" borderId="30" xfId="14" applyNumberFormat="1" applyFont="1" applyBorder="1" applyAlignment="1">
      <alignment horizontal="right" vertical="center" wrapText="1"/>
    </xf>
    <xf numFmtId="3" fontId="73" fillId="0" borderId="63" xfId="14" applyNumberFormat="1" applyFont="1" applyBorder="1" applyAlignment="1">
      <alignment horizontal="right" vertical="center" wrapText="1"/>
    </xf>
    <xf numFmtId="3" fontId="73" fillId="0" borderId="63" xfId="14" applyNumberFormat="1" applyFont="1" applyFill="1" applyBorder="1" applyAlignment="1">
      <alignment horizontal="right" vertical="center" wrapText="1"/>
    </xf>
    <xf numFmtId="3" fontId="73" fillId="0" borderId="4" xfId="14" applyNumberFormat="1" applyFont="1" applyBorder="1" applyAlignment="1">
      <alignment horizontal="right" vertical="center" wrapText="1"/>
    </xf>
    <xf numFmtId="3" fontId="73" fillId="0" borderId="2" xfId="14" applyNumberFormat="1" applyFont="1" applyBorder="1" applyAlignment="1">
      <alignment horizontal="right" vertical="center" wrapText="1"/>
    </xf>
    <xf numFmtId="3" fontId="73" fillId="0" borderId="2" xfId="14" applyNumberFormat="1" applyFont="1" applyFill="1" applyBorder="1" applyAlignment="1">
      <alignment horizontal="right" vertical="center" wrapText="1"/>
    </xf>
    <xf numFmtId="3" fontId="73" fillId="0" borderId="48" xfId="14" applyNumberFormat="1" applyFont="1" applyBorder="1" applyAlignment="1">
      <alignment horizontal="right" vertical="center" wrapText="1"/>
    </xf>
    <xf numFmtId="3" fontId="72" fillId="7" borderId="64" xfId="14" applyNumberFormat="1" applyFont="1" applyFill="1" applyBorder="1" applyAlignment="1">
      <alignment horizontal="right" vertical="center"/>
    </xf>
    <xf numFmtId="3" fontId="72" fillId="7" borderId="65" xfId="14" applyNumberFormat="1" applyFont="1" applyFill="1" applyBorder="1" applyAlignment="1">
      <alignment horizontal="right" vertical="center"/>
    </xf>
    <xf numFmtId="3" fontId="72" fillId="7" borderId="48" xfId="14" applyNumberFormat="1" applyFont="1" applyFill="1" applyBorder="1" applyAlignment="1">
      <alignment horizontal="right" vertical="center"/>
    </xf>
    <xf numFmtId="3" fontId="72" fillId="7" borderId="24" xfId="14" applyNumberFormat="1" applyFont="1" applyFill="1" applyBorder="1" applyAlignment="1">
      <alignment horizontal="right" vertical="center"/>
    </xf>
    <xf numFmtId="3" fontId="72" fillId="7" borderId="16" xfId="14" applyNumberFormat="1" applyFont="1" applyFill="1" applyBorder="1" applyAlignment="1">
      <alignment horizontal="right" vertical="center"/>
    </xf>
    <xf numFmtId="3" fontId="72" fillId="7" borderId="28" xfId="14" applyNumberFormat="1" applyFont="1" applyFill="1" applyBorder="1" applyAlignment="1">
      <alignment horizontal="right" vertical="center"/>
    </xf>
    <xf numFmtId="3" fontId="72" fillId="7" borderId="42" xfId="14" applyNumberFormat="1" applyFont="1" applyFill="1" applyBorder="1" applyAlignment="1">
      <alignment horizontal="right" vertical="center"/>
    </xf>
    <xf numFmtId="3" fontId="72" fillId="7" borderId="23" xfId="14" applyNumberFormat="1" applyFont="1" applyFill="1" applyBorder="1" applyAlignment="1">
      <alignment horizontal="right" vertical="center"/>
    </xf>
    <xf numFmtId="3" fontId="72" fillId="7" borderId="66" xfId="14" applyNumberFormat="1" applyFont="1" applyFill="1" applyBorder="1" applyAlignment="1">
      <alignment horizontal="right" vertical="center"/>
    </xf>
    <xf numFmtId="0" fontId="75" fillId="0" borderId="37" xfId="14" applyFont="1" applyFill="1" applyBorder="1" applyAlignment="1">
      <alignment vertical="center"/>
    </xf>
    <xf numFmtId="3" fontId="72" fillId="0" borderId="4" xfId="14" applyNumberFormat="1" applyFont="1" applyFill="1" applyBorder="1" applyAlignment="1">
      <alignment horizontal="right" vertical="center"/>
    </xf>
    <xf numFmtId="3" fontId="72" fillId="0" borderId="1" xfId="14" applyNumberFormat="1" applyFont="1" applyFill="1" applyBorder="1" applyAlignment="1">
      <alignment horizontal="right" vertical="center"/>
    </xf>
    <xf numFmtId="3" fontId="72" fillId="0" borderId="2" xfId="14" applyNumberFormat="1" applyFont="1" applyFill="1" applyBorder="1" applyAlignment="1">
      <alignment horizontal="right" vertical="center"/>
    </xf>
    <xf numFmtId="3" fontId="72" fillId="0" borderId="17" xfId="14" applyNumberFormat="1" applyFont="1" applyFill="1" applyBorder="1" applyAlignment="1">
      <alignment horizontal="right" vertical="center"/>
    </xf>
    <xf numFmtId="3" fontId="72" fillId="0" borderId="18" xfId="14" applyNumberFormat="1" applyFont="1" applyFill="1" applyBorder="1" applyAlignment="1">
      <alignment horizontal="right" vertical="center"/>
    </xf>
    <xf numFmtId="3" fontId="72" fillId="0" borderId="3" xfId="14" applyNumberFormat="1" applyFont="1" applyFill="1" applyBorder="1" applyAlignment="1">
      <alignment horizontal="right" vertical="center"/>
    </xf>
    <xf numFmtId="0" fontId="74" fillId="0" borderId="0" xfId="14" applyFont="1" applyFill="1"/>
    <xf numFmtId="3" fontId="72" fillId="2" borderId="15" xfId="14" applyNumberFormat="1" applyFont="1" applyFill="1" applyBorder="1" applyAlignment="1">
      <alignment horizontal="right" vertical="center"/>
    </xf>
    <xf numFmtId="3" fontId="72" fillId="2" borderId="13" xfId="14" applyNumberFormat="1" applyFont="1" applyFill="1" applyBorder="1" applyAlignment="1">
      <alignment horizontal="right" vertical="center"/>
    </xf>
    <xf numFmtId="3" fontId="72" fillId="2" borderId="14" xfId="14" applyNumberFormat="1" applyFont="1" applyFill="1" applyBorder="1" applyAlignment="1">
      <alignment horizontal="right" vertical="center"/>
    </xf>
    <xf numFmtId="3" fontId="72" fillId="2" borderId="45" xfId="14" applyNumberFormat="1" applyFont="1" applyFill="1" applyBorder="1" applyAlignment="1">
      <alignment horizontal="right" vertical="center"/>
    </xf>
    <xf numFmtId="3" fontId="72" fillId="2" borderId="46" xfId="14" applyNumberFormat="1" applyFont="1" applyFill="1" applyBorder="1" applyAlignment="1">
      <alignment horizontal="right" vertical="center"/>
    </xf>
    <xf numFmtId="3" fontId="72" fillId="2" borderId="48" xfId="14" applyNumberFormat="1" applyFont="1" applyFill="1" applyBorder="1" applyAlignment="1">
      <alignment horizontal="right" vertical="center"/>
    </xf>
    <xf numFmtId="3" fontId="72" fillId="2" borderId="4" xfId="14" applyNumberFormat="1" applyFont="1" applyFill="1" applyBorder="1" applyAlignment="1">
      <alignment horizontal="right" vertical="center"/>
    </xf>
    <xf numFmtId="3" fontId="72" fillId="2" borderId="2" xfId="14" applyNumberFormat="1" applyFont="1" applyFill="1" applyBorder="1" applyAlignment="1">
      <alignment horizontal="right" vertical="center"/>
    </xf>
    <xf numFmtId="3" fontId="72" fillId="2" borderId="17" xfId="14" applyNumberFormat="1" applyFont="1" applyFill="1" applyBorder="1" applyAlignment="1">
      <alignment horizontal="right" vertical="center"/>
    </xf>
    <xf numFmtId="3" fontId="72" fillId="2" borderId="18" xfId="14" applyNumberFormat="1" applyFont="1" applyFill="1" applyBorder="1" applyAlignment="1">
      <alignment horizontal="right" vertical="center"/>
    </xf>
    <xf numFmtId="3" fontId="72" fillId="3" borderId="64" xfId="14" applyNumberFormat="1" applyFont="1" applyFill="1" applyBorder="1" applyAlignment="1">
      <alignment horizontal="right" vertical="center"/>
    </xf>
    <xf numFmtId="3" fontId="72" fillId="3" borderId="65" xfId="14" applyNumberFormat="1" applyFont="1" applyFill="1" applyBorder="1" applyAlignment="1">
      <alignment horizontal="right" vertical="center"/>
    </xf>
    <xf numFmtId="3" fontId="73" fillId="4" borderId="48" xfId="14" applyNumberFormat="1" applyFont="1" applyFill="1" applyBorder="1" applyAlignment="1">
      <alignment horizontal="right" vertical="center"/>
    </xf>
    <xf numFmtId="3" fontId="73" fillId="2" borderId="48" xfId="14" applyNumberFormat="1" applyFont="1" applyFill="1" applyBorder="1" applyAlignment="1">
      <alignment horizontal="right" vertical="center"/>
    </xf>
    <xf numFmtId="3" fontId="73" fillId="2" borderId="54" xfId="14" applyNumberFormat="1" applyFont="1" applyFill="1" applyBorder="1" applyAlignment="1">
      <alignment horizontal="right" vertical="center"/>
    </xf>
    <xf numFmtId="0" fontId="81" fillId="0" borderId="0" xfId="14" applyFont="1" applyAlignment="1">
      <alignment horizontal="center" vertical="center" wrapText="1"/>
    </xf>
    <xf numFmtId="0" fontId="68" fillId="0" borderId="0" xfId="14" applyFont="1" applyBorder="1" applyAlignment="1">
      <alignment horizontal="center" vertical="center"/>
    </xf>
    <xf numFmtId="0" fontId="59" fillId="0" borderId="21" xfId="14" applyBorder="1" applyAlignment="1">
      <alignment horizontal="center" vertical="center"/>
    </xf>
    <xf numFmtId="0" fontId="59" fillId="0" borderId="22" xfId="14" applyBorder="1" applyAlignment="1">
      <alignment horizontal="center" vertical="center"/>
    </xf>
    <xf numFmtId="0" fontId="59" fillId="0" borderId="32" xfId="14" applyBorder="1" applyAlignment="1">
      <alignment horizontal="center" vertical="center"/>
    </xf>
    <xf numFmtId="0" fontId="59" fillId="0" borderId="31" xfId="14" applyBorder="1" applyAlignment="1">
      <alignment horizontal="center" vertical="center"/>
    </xf>
    <xf numFmtId="0" fontId="59" fillId="0" borderId="33" xfId="14" applyBorder="1" applyAlignment="1">
      <alignment horizontal="center" vertical="center"/>
    </xf>
    <xf numFmtId="0" fontId="59" fillId="0" borderId="34" xfId="14" applyBorder="1" applyAlignment="1">
      <alignment horizontal="center" vertical="center"/>
    </xf>
    <xf numFmtId="0" fontId="59" fillId="0" borderId="10" xfId="14" applyBorder="1" applyAlignment="1">
      <alignment horizontal="center" vertical="center"/>
    </xf>
    <xf numFmtId="0" fontId="59" fillId="0" borderId="11" xfId="14" applyBorder="1" applyAlignment="1">
      <alignment horizontal="center" vertical="center"/>
    </xf>
    <xf numFmtId="0" fontId="67" fillId="0" borderId="32" xfId="14" applyFont="1" applyBorder="1" applyAlignment="1">
      <alignment horizontal="center" vertical="center"/>
    </xf>
    <xf numFmtId="0" fontId="67" fillId="0" borderId="31" xfId="14" applyFont="1" applyBorder="1" applyAlignment="1">
      <alignment horizontal="center" vertical="center"/>
    </xf>
    <xf numFmtId="0" fontId="67" fillId="0" borderId="33" xfId="14" applyFont="1" applyBorder="1" applyAlignment="1">
      <alignment horizontal="center" vertical="center"/>
    </xf>
    <xf numFmtId="0" fontId="59" fillId="0" borderId="35" xfId="14" applyBorder="1" applyAlignment="1">
      <alignment horizontal="center" vertical="center"/>
    </xf>
    <xf numFmtId="0" fontId="69" fillId="2" borderId="7" xfId="14" applyFont="1" applyFill="1" applyBorder="1" applyAlignment="1">
      <alignment horizontal="center" vertical="center"/>
    </xf>
    <xf numFmtId="0" fontId="69" fillId="2" borderId="6" xfId="14" applyFont="1" applyFill="1" applyBorder="1" applyAlignment="1">
      <alignment horizontal="center" vertical="center"/>
    </xf>
    <xf numFmtId="0" fontId="69" fillId="2" borderId="36" xfId="14" applyFont="1" applyFill="1" applyBorder="1" applyAlignment="1">
      <alignment horizontal="center" vertical="center" wrapText="1"/>
    </xf>
    <xf numFmtId="0" fontId="69" fillId="2" borderId="39" xfId="14" applyFont="1" applyFill="1" applyBorder="1" applyAlignment="1">
      <alignment horizontal="center" vertical="center" wrapText="1"/>
    </xf>
    <xf numFmtId="0" fontId="70" fillId="2" borderId="36" xfId="14" applyFont="1" applyFill="1" applyBorder="1" applyAlignment="1">
      <alignment horizontal="center" vertical="center" wrapText="1"/>
    </xf>
    <xf numFmtId="0" fontId="70" fillId="2" borderId="39" xfId="14" applyFont="1" applyFill="1" applyBorder="1" applyAlignment="1">
      <alignment horizontal="center" vertical="center" wrapText="1"/>
    </xf>
    <xf numFmtId="0" fontId="69" fillId="0" borderId="21" xfId="14" applyFont="1" applyBorder="1" applyAlignment="1">
      <alignment horizontal="center" vertical="center" wrapText="1"/>
    </xf>
    <xf numFmtId="0" fontId="69" fillId="0" borderId="22" xfId="14" applyFont="1" applyBorder="1" applyAlignment="1">
      <alignment horizontal="center" vertical="center" wrapText="1"/>
    </xf>
    <xf numFmtId="0" fontId="69" fillId="0" borderId="40" xfId="14" applyFont="1" applyBorder="1" applyAlignment="1">
      <alignment horizontal="center" vertical="center" wrapText="1"/>
    </xf>
    <xf numFmtId="0" fontId="69" fillId="0" borderId="41" xfId="14" applyFont="1" applyBorder="1" applyAlignment="1">
      <alignment horizontal="center" vertical="center" wrapText="1"/>
    </xf>
    <xf numFmtId="0" fontId="69" fillId="0" borderId="8" xfId="14" applyFont="1" applyBorder="1" applyAlignment="1">
      <alignment horizontal="center" vertical="center"/>
    </xf>
    <xf numFmtId="0" fontId="69" fillId="0" borderId="27" xfId="14" applyFont="1" applyBorder="1" applyAlignment="1">
      <alignment horizontal="center" vertical="center"/>
    </xf>
    <xf numFmtId="0" fontId="69" fillId="0" borderId="9" xfId="14" applyFont="1" applyBorder="1" applyAlignment="1">
      <alignment horizontal="center" vertical="center"/>
    </xf>
    <xf numFmtId="0" fontId="69" fillId="0" borderId="37" xfId="14" applyFont="1" applyBorder="1" applyAlignment="1">
      <alignment horizontal="center" vertical="center"/>
    </xf>
    <xf numFmtId="0" fontId="69" fillId="0" borderId="29" xfId="14" applyFont="1" applyBorder="1" applyAlignment="1">
      <alignment horizontal="center" vertical="center"/>
    </xf>
    <xf numFmtId="0" fontId="69" fillId="0" borderId="38" xfId="14" applyFont="1" applyBorder="1" applyAlignment="1">
      <alignment horizontal="center" vertical="center"/>
    </xf>
    <xf numFmtId="0" fontId="69" fillId="0" borderId="6" xfId="14" applyFont="1" applyBorder="1" applyAlignment="1">
      <alignment horizontal="center" vertical="center" wrapText="1"/>
    </xf>
    <xf numFmtId="0" fontId="69" fillId="0" borderId="43" xfId="14" applyFont="1" applyBorder="1" applyAlignment="1">
      <alignment horizontal="center" vertical="center" wrapText="1"/>
    </xf>
    <xf numFmtId="0" fontId="69" fillId="2" borderId="43" xfId="14" applyFont="1" applyFill="1" applyBorder="1" applyAlignment="1">
      <alignment horizontal="center" vertical="center"/>
    </xf>
    <xf numFmtId="0" fontId="69" fillId="2" borderId="12" xfId="14" applyFont="1" applyFill="1" applyBorder="1" applyAlignment="1">
      <alignment horizontal="center" vertical="center"/>
    </xf>
    <xf numFmtId="0" fontId="70" fillId="2" borderId="6" xfId="14" applyFont="1" applyFill="1" applyBorder="1" applyAlignment="1">
      <alignment horizontal="center" vertical="center" wrapText="1"/>
    </xf>
    <xf numFmtId="0" fontId="70" fillId="2" borderId="43" xfId="14" applyFont="1" applyFill="1" applyBorder="1" applyAlignment="1">
      <alignment horizontal="center" vertical="center" wrapText="1"/>
    </xf>
    <xf numFmtId="0" fontId="70" fillId="2" borderId="12" xfId="14" applyFont="1" applyFill="1" applyBorder="1" applyAlignment="1">
      <alignment horizontal="center" vertical="center" wrapText="1"/>
    </xf>
    <xf numFmtId="0" fontId="71" fillId="2" borderId="6" xfId="14" applyFont="1" applyFill="1" applyBorder="1" applyAlignment="1">
      <alignment horizontal="center" vertical="center" wrapText="1"/>
    </xf>
    <xf numFmtId="0" fontId="71" fillId="2" borderId="43" xfId="14" applyFont="1" applyFill="1" applyBorder="1" applyAlignment="1">
      <alignment horizontal="center" vertical="center" wrapText="1"/>
    </xf>
    <xf numFmtId="0" fontId="71" fillId="2" borderId="12" xfId="14" applyFont="1" applyFill="1" applyBorder="1" applyAlignment="1">
      <alignment horizontal="center" vertical="center" wrapText="1"/>
    </xf>
    <xf numFmtId="0" fontId="70" fillId="0" borderId="33" xfId="14" applyFont="1" applyFill="1" applyBorder="1" applyAlignment="1">
      <alignment horizontal="center" vertical="center"/>
    </xf>
    <xf numFmtId="0" fontId="70" fillId="0" borderId="46" xfId="14" applyFont="1" applyFill="1" applyBorder="1" applyAlignment="1">
      <alignment horizontal="center" vertical="center"/>
    </xf>
    <xf numFmtId="0" fontId="75" fillId="3" borderId="49" xfId="14" applyFont="1" applyFill="1" applyBorder="1" applyAlignment="1">
      <alignment horizontal="center" vertical="center"/>
    </xf>
    <xf numFmtId="0" fontId="75" fillId="3" borderId="50" xfId="14" applyFont="1" applyFill="1" applyBorder="1" applyAlignment="1">
      <alignment horizontal="center" vertical="center"/>
    </xf>
    <xf numFmtId="0" fontId="71" fillId="2" borderId="7" xfId="14" applyFont="1" applyFill="1" applyBorder="1" applyAlignment="1">
      <alignment horizontal="center" vertical="center" wrapText="1"/>
    </xf>
    <xf numFmtId="0" fontId="70" fillId="0" borderId="8" xfId="14" applyFont="1" applyFill="1" applyBorder="1" applyAlignment="1">
      <alignment horizontal="center" vertical="center"/>
    </xf>
    <xf numFmtId="0" fontId="70" fillId="0" borderId="49" xfId="14" applyFont="1" applyFill="1" applyBorder="1" applyAlignment="1">
      <alignment horizontal="center" vertical="center"/>
    </xf>
    <xf numFmtId="0" fontId="75" fillId="7" borderId="61" xfId="14" applyFont="1" applyFill="1" applyBorder="1" applyAlignment="1">
      <alignment horizontal="center" vertical="center"/>
    </xf>
    <xf numFmtId="0" fontId="75" fillId="7" borderId="62" xfId="14" applyFont="1" applyFill="1" applyBorder="1" applyAlignment="1">
      <alignment horizontal="center" vertical="center"/>
    </xf>
    <xf numFmtId="0" fontId="75" fillId="0" borderId="17" xfId="14" applyFont="1" applyBorder="1" applyAlignment="1">
      <alignment horizontal="center" vertical="center"/>
    </xf>
    <xf numFmtId="0" fontId="75" fillId="0" borderId="18" xfId="14" applyFont="1" applyBorder="1" applyAlignment="1">
      <alignment horizontal="center" vertical="center"/>
    </xf>
    <xf numFmtId="0" fontId="71" fillId="2" borderId="34" xfId="14" applyFont="1" applyFill="1" applyBorder="1" applyAlignment="1">
      <alignment horizontal="center" vertical="center" wrapText="1"/>
    </xf>
    <xf numFmtId="0" fontId="70" fillId="0" borderId="32" xfId="14" applyFont="1" applyFill="1" applyBorder="1" applyAlignment="1">
      <alignment horizontal="center" vertical="center"/>
    </xf>
    <xf numFmtId="0" fontId="70" fillId="0" borderId="45" xfId="14" applyFont="1" applyFill="1" applyBorder="1" applyAlignment="1">
      <alignment horizontal="center" vertical="center"/>
    </xf>
    <xf numFmtId="0" fontId="70" fillId="5" borderId="52" xfId="14" applyFont="1" applyFill="1" applyBorder="1" applyAlignment="1">
      <alignment vertical="center"/>
    </xf>
    <xf numFmtId="0" fontId="70" fillId="5" borderId="57" xfId="14" applyFont="1" applyFill="1" applyBorder="1" applyAlignment="1">
      <alignment vertical="center"/>
    </xf>
    <xf numFmtId="0" fontId="70" fillId="6" borderId="40" xfId="14" applyFont="1" applyFill="1" applyBorder="1" applyAlignment="1">
      <alignment horizontal="center" vertical="center"/>
    </xf>
    <xf numFmtId="0" fontId="70" fillId="6" borderId="0" xfId="14" applyFont="1" applyFill="1" applyAlignment="1">
      <alignment horizontal="center" vertical="center"/>
    </xf>
    <xf numFmtId="0" fontId="70" fillId="6" borderId="41" xfId="14" applyFont="1" applyFill="1" applyBorder="1" applyAlignment="1">
      <alignment horizontal="center" vertical="center"/>
    </xf>
    <xf numFmtId="0" fontId="70" fillId="6" borderId="19" xfId="14" applyFont="1" applyFill="1" applyBorder="1" applyAlignment="1">
      <alignment horizontal="center" vertical="center"/>
    </xf>
    <xf numFmtId="0" fontId="70" fillId="6" borderId="5" xfId="14" applyFont="1" applyFill="1" applyBorder="1" applyAlignment="1">
      <alignment horizontal="center" vertical="center"/>
    </xf>
    <xf numFmtId="0" fontId="70" fillId="6" borderId="20" xfId="14" applyFont="1" applyFill="1" applyBorder="1" applyAlignment="1">
      <alignment horizontal="center" vertical="center"/>
    </xf>
    <xf numFmtId="0" fontId="70" fillId="0" borderId="37" xfId="14" applyFont="1" applyBorder="1" applyAlignment="1">
      <alignment horizontal="left" vertical="center"/>
    </xf>
    <xf numFmtId="0" fontId="70" fillId="0" borderId="38" xfId="14" applyFont="1" applyBorder="1" applyAlignment="1">
      <alignment horizontal="left" vertical="center"/>
    </xf>
    <xf numFmtId="0" fontId="70" fillId="0" borderId="55" xfId="14" applyFont="1" applyBorder="1" applyAlignment="1">
      <alignment vertical="center"/>
    </xf>
    <xf numFmtId="0" fontId="70" fillId="0" borderId="56" xfId="14" applyFont="1" applyBorder="1" applyAlignment="1">
      <alignment vertical="center"/>
    </xf>
    <xf numFmtId="0" fontId="70" fillId="0" borderId="55" xfId="14" applyFont="1" applyBorder="1" applyAlignment="1">
      <alignment horizontal="left" vertical="center"/>
    </xf>
    <xf numFmtId="0" fontId="70" fillId="0" borderId="56" xfId="14" applyFont="1" applyBorder="1" applyAlignment="1">
      <alignment horizontal="left" vertical="center"/>
    </xf>
    <xf numFmtId="0" fontId="70" fillId="6" borderId="21" xfId="14" applyFont="1" applyFill="1" applyBorder="1" applyAlignment="1">
      <alignment horizontal="center" vertical="center"/>
    </xf>
    <xf numFmtId="0" fontId="70" fillId="6" borderId="35" xfId="14" applyFont="1" applyFill="1" applyBorder="1" applyAlignment="1">
      <alignment horizontal="center" vertical="center"/>
    </xf>
    <xf numFmtId="0" fontId="70" fillId="6" borderId="22" xfId="14" applyFont="1" applyFill="1" applyBorder="1" applyAlignment="1">
      <alignment horizontal="center" vertical="center"/>
    </xf>
    <xf numFmtId="0" fontId="70" fillId="6" borderId="0" xfId="14" applyFont="1" applyFill="1" applyBorder="1" applyAlignment="1">
      <alignment horizontal="center" vertical="center"/>
    </xf>
    <xf numFmtId="0" fontId="70" fillId="0" borderId="59" xfId="14" applyFont="1" applyBorder="1" applyAlignment="1">
      <alignment horizontal="left" vertical="center"/>
    </xf>
    <xf numFmtId="0" fontId="70" fillId="0" borderId="60" xfId="14" applyFont="1" applyBorder="1" applyAlignment="1">
      <alignment horizontal="left" vertical="center"/>
    </xf>
    <xf numFmtId="0" fontId="77" fillId="0" borderId="1" xfId="0" applyFont="1" applyBorder="1" applyAlignment="1">
      <alignment horizontal="left" vertical="center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14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78" fillId="0" borderId="16" xfId="148" applyFont="1" applyBorder="1" applyAlignment="1">
      <alignment horizontal="center" vertical="center" wrapText="1"/>
    </xf>
    <xf numFmtId="0" fontId="78" fillId="0" borderId="13" xfId="148" applyFont="1" applyBorder="1" applyAlignment="1">
      <alignment horizontal="center" vertical="center" wrapText="1"/>
    </xf>
    <xf numFmtId="0" fontId="77" fillId="0" borderId="2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</cellXfs>
  <cellStyles count="152">
    <cellStyle name="Dziesiętny 2" xfId="29"/>
    <cellStyle name="Dziesiętny 2 2" xfId="73"/>
    <cellStyle name="Dziesiętny 3" xfId="59"/>
    <cellStyle name="Normalny" xfId="0" builtinId="0"/>
    <cellStyle name="Normalny 10" xfId="24"/>
    <cellStyle name="Normalny 10 2" xfId="68"/>
    <cellStyle name="Normalny 11" xfId="37"/>
    <cellStyle name="Normalny 11 2" xfId="38"/>
    <cellStyle name="Normalny 11 2 2" xfId="81"/>
    <cellStyle name="Normalny 11 3" xfId="80"/>
    <cellStyle name="Normalny 12" xfId="39"/>
    <cellStyle name="Normalny 12 2" xfId="82"/>
    <cellStyle name="Normalny 13" xfId="42"/>
    <cellStyle name="Normalny 13 2" xfId="43"/>
    <cellStyle name="Normalny 13 2 2" xfId="86"/>
    <cellStyle name="Normalny 13 3" xfId="44"/>
    <cellStyle name="Normalny 13 3 2" xfId="45"/>
    <cellStyle name="Normalny 13 3 2 2" xfId="88"/>
    <cellStyle name="Normalny 13 3 3" xfId="87"/>
    <cellStyle name="Normalny 13 4" xfId="85"/>
    <cellStyle name="Normalny 14" xfId="48"/>
    <cellStyle name="Normalny 14 2" xfId="91"/>
    <cellStyle name="Normalny 15" xfId="49"/>
    <cellStyle name="Normalny 15 2" xfId="50"/>
    <cellStyle name="Normalny 15 2 2" xfId="53"/>
    <cellStyle name="Normalny 15 2 2 2" xfId="95"/>
    <cellStyle name="Normalny 15 2 3" xfId="93"/>
    <cellStyle name="Normalny 15 3" xfId="92"/>
    <cellStyle name="Normalny 16" xfId="51"/>
    <cellStyle name="Normalny 16 2" xfId="94"/>
    <cellStyle name="Normalny 17" xfId="102"/>
    <cellStyle name="Normalny 18" xfId="105"/>
    <cellStyle name="Normalny 18 2" xfId="106"/>
    <cellStyle name="Normalny 18 2 2" xfId="108"/>
    <cellStyle name="Normalny 18 2 2 2" xfId="111"/>
    <cellStyle name="Normalny 18 2 2 2 2" xfId="114"/>
    <cellStyle name="Normalny 18 2 2 2 3" xfId="115"/>
    <cellStyle name="Normalny 18 2 2 2 3 2" xfId="116"/>
    <cellStyle name="Normalny 18 2 2 2 3 2 2" xfId="117"/>
    <cellStyle name="Normalny 18 2 2 2 3 2 2 2" xfId="118"/>
    <cellStyle name="Normalny 18 2 2 2 3 2 2 2 2" xfId="119"/>
    <cellStyle name="Normalny 18 2 2 2 3 2 2 2 4" xfId="134"/>
    <cellStyle name="Normalny 18 2 2 2 3 2 3" xfId="130"/>
    <cellStyle name="Normalny 18 2 2 2 3 2 3 2" xfId="131"/>
    <cellStyle name="Normalny 18 2 2 2 3 2 4" xfId="137"/>
    <cellStyle name="Normalny 18 2 2 2 3 2 4 2" xfId="142"/>
    <cellStyle name="Normalny 18 2 2 2 3 2 4 2 2" xfId="145"/>
    <cellStyle name="Normalny 18 2 2 2 3 2 4 3" xfId="146"/>
    <cellStyle name="Normalny 18 2 2 2 3 2 4 4" xfId="150"/>
    <cellStyle name="Normalny 18 2 2 2 3 2 4 5" xfId="151"/>
    <cellStyle name="Normalny 18 2 2 3" xfId="112"/>
    <cellStyle name="Normalny 18 2 2 3 2" xfId="127"/>
    <cellStyle name="Normalny 18 2 2 4" xfId="113"/>
    <cellStyle name="Normalny 2" xfId="3"/>
    <cellStyle name="Normalny 2 2" xfId="4"/>
    <cellStyle name="Normalny 2 2 2" xfId="9"/>
    <cellStyle name="Normalny 2 2 3" xfId="10"/>
    <cellStyle name="Normalny 2 3" xfId="11"/>
    <cellStyle name="Normalny 2 3 2" xfId="52"/>
    <cellStyle name="Normalny 2 4" xfId="14"/>
    <cellStyle name="Normalny 3" xfId="5"/>
    <cellStyle name="Normalny 3 2" xfId="6"/>
    <cellStyle name="Normalny 3 2 2" xfId="7"/>
    <cellStyle name="Normalny 3 2 3" xfId="58"/>
    <cellStyle name="Normalny 4" xfId="8"/>
    <cellStyle name="Normalny 5" xfId="1"/>
    <cellStyle name="Normalny 5 2" xfId="12"/>
    <cellStyle name="Normalny 5 2 2" xfId="18"/>
    <cellStyle name="Normalny 5 2 2 2" xfId="22"/>
    <cellStyle name="Normalny 5 2 2 2 2" xfId="26"/>
    <cellStyle name="Normalny 5 2 2 2 2 2" xfId="36"/>
    <cellStyle name="Normalny 5 2 2 2 2 2 2" xfId="41"/>
    <cellStyle name="Normalny 5 2 2 2 2 2 2 2" xfId="47"/>
    <cellStyle name="Normalny 5 2 2 2 2 2 2 2 2" xfId="90"/>
    <cellStyle name="Normalny 5 2 2 2 2 2 2 2 2 2" xfId="99"/>
    <cellStyle name="Normalny 5 2 2 2 2 2 2 2 2 2 2" xfId="104"/>
    <cellStyle name="Normalny 5 2 2 2 2 2 2 2 2 2 2 2" xfId="110"/>
    <cellStyle name="Normalny 5 2 2 2 2 2 2 2 2 2 2 2 2" xfId="121"/>
    <cellStyle name="Normalny 5 2 2 2 2 2 2 2 2 2 2 2 2 2" xfId="129"/>
    <cellStyle name="Normalny 5 2 2 2 2 2 2 2 2 2 2 2 3" xfId="133"/>
    <cellStyle name="Normalny 5 2 2 2 2 2 2 2 2 2 2 2 3 2" xfId="136"/>
    <cellStyle name="Normalny 5 2 2 2 2 2 2 2 2 2 2 2 3 3" xfId="139"/>
    <cellStyle name="Normalny 5 2 2 2 2 2 2 2 2 2 2 2 3 3 2" xfId="141"/>
    <cellStyle name="Normalny 5 2 2 2 2 2 2 2 2 2 2 2 3 3 2 2" xfId="144"/>
    <cellStyle name="Normalny 5 2 2 2 2 2 2 2 2 2 2 2 3 3 2 2 2" xfId="149"/>
    <cellStyle name="Normalny 5 2 2 2 2 2 2 3" xfId="84"/>
    <cellStyle name="Normalny 5 2 2 2 2 2 3" xfId="79"/>
    <cellStyle name="Normalny 5 2 2 2 2 3" xfId="70"/>
    <cellStyle name="Normalny 5 2 2 2 3" xfId="66"/>
    <cellStyle name="Normalny 5 2 2 3" xfId="27"/>
    <cellStyle name="Normalny 5 2 2 3 2" xfId="71"/>
    <cellStyle name="Normalny 5 2 2 4" xfId="62"/>
    <cellStyle name="Normalny 5 2 2 5" xfId="124"/>
    <cellStyle name="Normalny 5 2 3" xfId="31"/>
    <cellStyle name="Normalny 5 2 3 2" xfId="33"/>
    <cellStyle name="Normalny 5 2 3 2 2" xfId="55"/>
    <cellStyle name="Normalny 5 2 3 2 2 2" xfId="97"/>
    <cellStyle name="Normalny 5 2 3 2 3" xfId="77"/>
    <cellStyle name="Normalny 5 2 3 3" xfId="75"/>
    <cellStyle name="Normalny 5 2 4" xfId="60"/>
    <cellStyle name="Normalny 5 2 5" xfId="100"/>
    <cellStyle name="Normalny 5 2 6" xfId="107"/>
    <cellStyle name="Normalny 5 2 7" xfId="122"/>
    <cellStyle name="Normalny 5 2 7 2" xfId="125"/>
    <cellStyle name="Normalny 5 3" xfId="19"/>
    <cellStyle name="Normalny 5 3 2" xfId="21"/>
    <cellStyle name="Normalny 5 3 2 2" xfId="25"/>
    <cellStyle name="Normalny 5 3 2 2 2" xfId="35"/>
    <cellStyle name="Normalny 5 3 2 2 2 2" xfId="40"/>
    <cellStyle name="Normalny 5 3 2 2 2 2 2" xfId="46"/>
    <cellStyle name="Normalny 5 3 2 2 2 2 2 2" xfId="89"/>
    <cellStyle name="Normalny 5 3 2 2 2 2 2 2 2" xfId="98"/>
    <cellStyle name="Normalny 5 3 2 2 2 2 2 2 2 2" xfId="103"/>
    <cellStyle name="Normalny 5 3 2 2 2 2 2 2 2 2 2" xfId="109"/>
    <cellStyle name="Normalny 5 3 2 2 2 2 2 2 2 2 2 2" xfId="120"/>
    <cellStyle name="Normalny 5 3 2 2 2 2 2 2 2 2 2 2 2" xfId="128"/>
    <cellStyle name="Normalny 5 3 2 2 2 2 2 2 2 2 2 3" xfId="132"/>
    <cellStyle name="Normalny 5 3 2 2 2 2 2 2 2 2 2 3 2" xfId="135"/>
    <cellStyle name="Normalny 5 3 2 2 2 2 2 2 2 2 2 3 3" xfId="138"/>
    <cellStyle name="Normalny 5 3 2 2 2 2 2 2 2 2 2 3 3 2" xfId="140"/>
    <cellStyle name="Normalny 5 3 2 2 2 2 2 2 2 2 2 3 3 2 2" xfId="143"/>
    <cellStyle name="Normalny 5 3 2 2 2 2 2 2 2 2 2 3 3 2 2 2" xfId="148"/>
    <cellStyle name="Normalny 5 3 2 2 2 2 3" xfId="83"/>
    <cellStyle name="Normalny 5 3 2 2 2 3" xfId="78"/>
    <cellStyle name="Normalny 5 3 2 2 3" xfId="69"/>
    <cellStyle name="Normalny 5 3 2 3" xfId="65"/>
    <cellStyle name="Normalny 5 3 3" xfId="28"/>
    <cellStyle name="Normalny 5 3 3 2" xfId="72"/>
    <cellStyle name="Normalny 5 3 4" xfId="63"/>
    <cellStyle name="Normalny 5 4" xfId="30"/>
    <cellStyle name="Normalny 5 4 2" xfId="32"/>
    <cellStyle name="Normalny 5 4 2 2" xfId="54"/>
    <cellStyle name="Normalny 5 4 2 2 2" xfId="96"/>
    <cellStyle name="Normalny 5 4 2 3" xfId="76"/>
    <cellStyle name="Normalny 5 4 3" xfId="74"/>
    <cellStyle name="Normalny 5 5" xfId="56"/>
    <cellStyle name="Normalny 6" xfId="15"/>
    <cellStyle name="Normalny 7" xfId="16"/>
    <cellStyle name="Normalny 8" xfId="17"/>
    <cellStyle name="Normalny 9" xfId="23"/>
    <cellStyle name="Normalny 9 2" xfId="67"/>
    <cellStyle name="Procentowy" xfId="147" builtinId="5"/>
    <cellStyle name="Procentowy 2" xfId="2"/>
    <cellStyle name="Procentowy 2 2" xfId="13"/>
    <cellStyle name="Procentowy 2 2 2" xfId="61"/>
    <cellStyle name="Procentowy 2 3" xfId="20"/>
    <cellStyle name="Procentowy 2 3 2" xfId="64"/>
    <cellStyle name="Procentowy 2 4" xfId="57"/>
    <cellStyle name="Procentowy 2 5" xfId="101"/>
    <cellStyle name="Procentowy 2 6" xfId="123"/>
    <cellStyle name="Procentowy 2 6 2" xfId="126"/>
    <cellStyle name="Procentowy 3" xfId="34"/>
  </cellStyles>
  <dxfs count="0"/>
  <tableStyles count="0" defaultTableStyle="TableStyleMedium9" defaultPivotStyle="PivotStyleLight16"/>
  <colors>
    <mruColors>
      <color rgb="FFCC66FF"/>
      <color rgb="FFFFFF99"/>
      <color rgb="FFCC99FF"/>
      <color rgb="FFFF66FF"/>
      <color rgb="FFCCFF66"/>
      <color rgb="FF9966FF"/>
      <color rgb="FFCCFFFF"/>
      <color rgb="FF00CC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G51"/>
  <sheetViews>
    <sheetView view="pageBreakPreview" zoomScale="55" zoomScaleNormal="60" zoomScaleSheetLayoutView="55" zoomScalePageLayoutView="60" workbookViewId="0">
      <pane xSplit="8" ySplit="5" topLeftCell="O6" activePane="bottomRight" state="frozen"/>
      <selection activeCell="A73" sqref="A73:XFD75"/>
      <selection pane="topRight" activeCell="A73" sqref="A73:XFD75"/>
      <selection pane="bottomLeft" activeCell="A73" sqref="A73:XFD75"/>
      <selection pane="bottomRight" activeCell="C20" sqref="C20:C28"/>
    </sheetView>
  </sheetViews>
  <sheetFormatPr defaultColWidth="7.75" defaultRowHeight="14.25"/>
  <cols>
    <col min="1" max="1" width="4.375" style="1" customWidth="1"/>
    <col min="2" max="2" width="15.875" style="2" customWidth="1"/>
    <col min="3" max="3" width="70.75" style="2" customWidth="1"/>
    <col min="4" max="4" width="19.5" style="1" customWidth="1"/>
    <col min="5" max="5" width="15.625" style="1" customWidth="1"/>
    <col min="6" max="6" width="17.75" style="1" customWidth="1"/>
    <col min="7" max="7" width="16.375" style="1" customWidth="1"/>
    <col min="8" max="8" width="18.625" style="1" bestFit="1" customWidth="1"/>
    <col min="9" max="14" width="16.375" style="1" hidden="1" customWidth="1"/>
    <col min="15" max="18" width="16.375" style="1" customWidth="1"/>
    <col min="19" max="19" width="17.75" style="1" customWidth="1"/>
    <col min="20" max="35" width="16.375" style="1" customWidth="1"/>
    <col min="36" max="50" width="16.375" style="1" hidden="1" customWidth="1"/>
    <col min="51" max="52" width="16.375" style="1" customWidth="1"/>
    <col min="53" max="53" width="18.25" style="1" customWidth="1"/>
    <col min="54" max="56" width="16.375" style="1" customWidth="1"/>
    <col min="57" max="57" width="18.25" style="1" customWidth="1"/>
    <col min="58" max="58" width="17.625" style="1" customWidth="1"/>
    <col min="59" max="59" width="17.875" style="1" customWidth="1"/>
    <col min="60" max="16384" width="7.75" style="1"/>
  </cols>
  <sheetData>
    <row r="1" spans="1:59" ht="93.75" customHeight="1">
      <c r="BB1" s="137" t="s">
        <v>52</v>
      </c>
      <c r="BC1" s="137"/>
      <c r="BD1" s="137"/>
      <c r="BE1" s="137"/>
    </row>
    <row r="2" spans="1:59" ht="54.75" customHeight="1">
      <c r="A2" s="138" t="s">
        <v>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</row>
    <row r="3" spans="1:59" ht="28.5" customHeight="1" thickBot="1">
      <c r="B3" s="1"/>
      <c r="C3" s="1"/>
    </row>
    <row r="4" spans="1:59" s="72" customFormat="1" ht="24" customHeight="1" thickBot="1">
      <c r="A4" s="3">
        <v>1</v>
      </c>
      <c r="B4" s="4">
        <v>2</v>
      </c>
      <c r="C4" s="5">
        <v>3</v>
      </c>
      <c r="D4" s="139">
        <v>4</v>
      </c>
      <c r="E4" s="140"/>
      <c r="F4" s="141">
        <v>5</v>
      </c>
      <c r="G4" s="142"/>
      <c r="H4" s="143"/>
      <c r="I4" s="144">
        <v>6</v>
      </c>
      <c r="J4" s="145"/>
      <c r="K4" s="146"/>
      <c r="L4" s="147">
        <v>6</v>
      </c>
      <c r="M4" s="148"/>
      <c r="N4" s="149"/>
      <c r="O4" s="139">
        <v>6</v>
      </c>
      <c r="P4" s="150"/>
      <c r="Q4" s="140"/>
      <c r="R4" s="139">
        <v>7</v>
      </c>
      <c r="S4" s="150"/>
      <c r="T4" s="140"/>
      <c r="U4" s="139">
        <v>8</v>
      </c>
      <c r="V4" s="150"/>
      <c r="W4" s="140"/>
      <c r="X4" s="144">
        <v>9</v>
      </c>
      <c r="Y4" s="145"/>
      <c r="Z4" s="146"/>
      <c r="AA4" s="139">
        <v>10</v>
      </c>
      <c r="AB4" s="150"/>
      <c r="AC4" s="140"/>
      <c r="AD4" s="139">
        <v>11</v>
      </c>
      <c r="AE4" s="150"/>
      <c r="AF4" s="140"/>
      <c r="AG4" s="144">
        <v>12</v>
      </c>
      <c r="AH4" s="145"/>
      <c r="AI4" s="146"/>
      <c r="AJ4" s="144">
        <v>13</v>
      </c>
      <c r="AK4" s="145"/>
      <c r="AL4" s="146"/>
      <c r="AM4" s="144">
        <v>16</v>
      </c>
      <c r="AN4" s="145"/>
      <c r="AO4" s="146"/>
      <c r="AP4" s="144">
        <v>17</v>
      </c>
      <c r="AQ4" s="145"/>
      <c r="AR4" s="146"/>
      <c r="AS4" s="144">
        <v>18</v>
      </c>
      <c r="AT4" s="145"/>
      <c r="AU4" s="146"/>
      <c r="AV4" s="144">
        <v>19</v>
      </c>
      <c r="AW4" s="145"/>
      <c r="AX4" s="146"/>
      <c r="AY4" s="139">
        <v>10</v>
      </c>
      <c r="AZ4" s="150"/>
      <c r="BA4" s="140"/>
      <c r="BB4" s="150">
        <v>11</v>
      </c>
      <c r="BC4" s="150"/>
      <c r="BD4" s="140"/>
      <c r="BE4" s="6">
        <v>12</v>
      </c>
    </row>
    <row r="5" spans="1:59" ht="28.5" customHeight="1" thickBot="1">
      <c r="A5" s="151" t="s">
        <v>4</v>
      </c>
      <c r="B5" s="153" t="s">
        <v>5</v>
      </c>
      <c r="C5" s="155" t="s">
        <v>6</v>
      </c>
      <c r="D5" s="157" t="s">
        <v>7</v>
      </c>
      <c r="E5" s="158"/>
      <c r="F5" s="161" t="s">
        <v>8</v>
      </c>
      <c r="G5" s="162"/>
      <c r="H5" s="163"/>
      <c r="I5" s="164">
        <v>2018</v>
      </c>
      <c r="J5" s="165"/>
      <c r="K5" s="166"/>
      <c r="L5" s="161">
        <v>2019</v>
      </c>
      <c r="M5" s="162"/>
      <c r="N5" s="163"/>
      <c r="O5" s="161">
        <v>2020</v>
      </c>
      <c r="P5" s="162"/>
      <c r="Q5" s="163"/>
      <c r="R5" s="161">
        <v>2021</v>
      </c>
      <c r="S5" s="162"/>
      <c r="T5" s="163"/>
      <c r="U5" s="161">
        <v>2022</v>
      </c>
      <c r="V5" s="162"/>
      <c r="W5" s="163"/>
      <c r="X5" s="164">
        <v>2023</v>
      </c>
      <c r="Y5" s="165"/>
      <c r="Z5" s="166"/>
      <c r="AA5" s="161">
        <v>2024</v>
      </c>
      <c r="AB5" s="162"/>
      <c r="AC5" s="163"/>
      <c r="AD5" s="161">
        <v>2025</v>
      </c>
      <c r="AE5" s="162"/>
      <c r="AF5" s="163"/>
      <c r="AG5" s="164">
        <v>2026</v>
      </c>
      <c r="AH5" s="165"/>
      <c r="AI5" s="166"/>
      <c r="AJ5" s="164" t="s">
        <v>9</v>
      </c>
      <c r="AK5" s="165"/>
      <c r="AL5" s="166"/>
      <c r="AM5" s="164">
        <v>2027</v>
      </c>
      <c r="AN5" s="165"/>
      <c r="AO5" s="166"/>
      <c r="AP5" s="164">
        <v>2028</v>
      </c>
      <c r="AQ5" s="165"/>
      <c r="AR5" s="166"/>
      <c r="AS5" s="164">
        <v>2029</v>
      </c>
      <c r="AT5" s="165"/>
      <c r="AU5" s="166"/>
      <c r="AV5" s="164">
        <v>2030</v>
      </c>
      <c r="AW5" s="165"/>
      <c r="AX5" s="166"/>
      <c r="AY5" s="164" t="s">
        <v>10</v>
      </c>
      <c r="AZ5" s="165"/>
      <c r="BA5" s="166"/>
      <c r="BB5" s="165" t="s">
        <v>11</v>
      </c>
      <c r="BC5" s="165"/>
      <c r="BD5" s="166"/>
      <c r="BE5" s="167" t="s">
        <v>12</v>
      </c>
    </row>
    <row r="6" spans="1:59" ht="75" customHeight="1" thickBot="1">
      <c r="A6" s="152"/>
      <c r="B6" s="154"/>
      <c r="C6" s="156"/>
      <c r="D6" s="159"/>
      <c r="E6" s="160"/>
      <c r="F6" s="7" t="s">
        <v>13</v>
      </c>
      <c r="G6" s="8" t="s">
        <v>14</v>
      </c>
      <c r="H6" s="9" t="s">
        <v>15</v>
      </c>
      <c r="I6" s="7" t="s">
        <v>16</v>
      </c>
      <c r="J6" s="8" t="s">
        <v>14</v>
      </c>
      <c r="K6" s="9" t="s">
        <v>15</v>
      </c>
      <c r="L6" s="7" t="s">
        <v>17</v>
      </c>
      <c r="M6" s="8" t="s">
        <v>14</v>
      </c>
      <c r="N6" s="9" t="s">
        <v>15</v>
      </c>
      <c r="O6" s="7" t="s">
        <v>13</v>
      </c>
      <c r="P6" s="8" t="s">
        <v>14</v>
      </c>
      <c r="Q6" s="9" t="s">
        <v>15</v>
      </c>
      <c r="R6" s="7" t="s">
        <v>13</v>
      </c>
      <c r="S6" s="8" t="s">
        <v>14</v>
      </c>
      <c r="T6" s="9" t="s">
        <v>15</v>
      </c>
      <c r="U6" s="7" t="s">
        <v>13</v>
      </c>
      <c r="V6" s="8" t="s">
        <v>14</v>
      </c>
      <c r="W6" s="9" t="s">
        <v>15</v>
      </c>
      <c r="X6" s="7" t="s">
        <v>13</v>
      </c>
      <c r="Y6" s="8" t="s">
        <v>14</v>
      </c>
      <c r="Z6" s="9" t="s">
        <v>15</v>
      </c>
      <c r="AA6" s="7" t="s">
        <v>13</v>
      </c>
      <c r="AB6" s="8" t="s">
        <v>14</v>
      </c>
      <c r="AC6" s="9" t="s">
        <v>15</v>
      </c>
      <c r="AD6" s="7" t="s">
        <v>13</v>
      </c>
      <c r="AE6" s="8" t="s">
        <v>14</v>
      </c>
      <c r="AF6" s="9" t="s">
        <v>15</v>
      </c>
      <c r="AG6" s="7" t="s">
        <v>17</v>
      </c>
      <c r="AH6" s="8" t="s">
        <v>14</v>
      </c>
      <c r="AI6" s="9" t="s">
        <v>15</v>
      </c>
      <c r="AJ6" s="7" t="s">
        <v>18</v>
      </c>
      <c r="AK6" s="8" t="s">
        <v>14</v>
      </c>
      <c r="AL6" s="10" t="s">
        <v>15</v>
      </c>
      <c r="AM6" s="7" t="s">
        <v>18</v>
      </c>
      <c r="AN6" s="8" t="s">
        <v>14</v>
      </c>
      <c r="AO6" s="9" t="s">
        <v>15</v>
      </c>
      <c r="AP6" s="7" t="s">
        <v>19</v>
      </c>
      <c r="AQ6" s="8" t="s">
        <v>14</v>
      </c>
      <c r="AR6" s="9" t="s">
        <v>15</v>
      </c>
      <c r="AS6" s="7" t="s">
        <v>19</v>
      </c>
      <c r="AT6" s="8" t="s">
        <v>14</v>
      </c>
      <c r="AU6" s="9" t="s">
        <v>15</v>
      </c>
      <c r="AV6" s="7" t="s">
        <v>19</v>
      </c>
      <c r="AW6" s="8" t="s">
        <v>14</v>
      </c>
      <c r="AX6" s="9" t="s">
        <v>15</v>
      </c>
      <c r="AY6" s="7" t="s">
        <v>13</v>
      </c>
      <c r="AZ6" s="8" t="s">
        <v>14</v>
      </c>
      <c r="BA6" s="9" t="s">
        <v>15</v>
      </c>
      <c r="BB6" s="11" t="s">
        <v>20</v>
      </c>
      <c r="BC6" s="8" t="s">
        <v>14</v>
      </c>
      <c r="BD6" s="9" t="s">
        <v>21</v>
      </c>
      <c r="BE6" s="168"/>
    </row>
    <row r="7" spans="1:59" s="79" customFormat="1" ht="45" customHeight="1" thickBot="1">
      <c r="A7" s="151">
        <v>1</v>
      </c>
      <c r="B7" s="171" t="s">
        <v>49</v>
      </c>
      <c r="C7" s="188" t="s">
        <v>0</v>
      </c>
      <c r="D7" s="182" t="s">
        <v>50</v>
      </c>
      <c r="E7" s="87" t="s">
        <v>28</v>
      </c>
      <c r="F7" s="98">
        <v>101055545</v>
      </c>
      <c r="G7" s="71">
        <v>3933</v>
      </c>
      <c r="H7" s="35">
        <f>F7+G7</f>
        <v>101059478</v>
      </c>
      <c r="I7" s="13"/>
      <c r="J7" s="74"/>
      <c r="K7" s="12"/>
      <c r="L7" s="13"/>
      <c r="M7" s="71">
        <v>0</v>
      </c>
      <c r="N7" s="99">
        <f>L7+M7</f>
        <v>0</v>
      </c>
      <c r="O7" s="13">
        <v>22419843</v>
      </c>
      <c r="P7" s="71">
        <v>450600</v>
      </c>
      <c r="Q7" s="35">
        <f>O7+P7</f>
        <v>22870443</v>
      </c>
      <c r="R7" s="98">
        <v>19084141</v>
      </c>
      <c r="S7" s="71">
        <v>-446667</v>
      </c>
      <c r="T7" s="35">
        <f>R7+S7</f>
        <v>18637474</v>
      </c>
      <c r="U7" s="13">
        <v>0</v>
      </c>
      <c r="V7" s="71">
        <v>0</v>
      </c>
      <c r="W7" s="35">
        <f>U7+V7</f>
        <v>0</v>
      </c>
      <c r="X7" s="98">
        <v>0</v>
      </c>
      <c r="Y7" s="71">
        <v>0</v>
      </c>
      <c r="Z7" s="35">
        <f>X7+Y7</f>
        <v>0</v>
      </c>
      <c r="AA7" s="13">
        <v>0</v>
      </c>
      <c r="AB7" s="71">
        <v>0</v>
      </c>
      <c r="AC7" s="35">
        <f>AA7+AB7</f>
        <v>0</v>
      </c>
      <c r="AD7" s="98">
        <v>0</v>
      </c>
      <c r="AE7" s="71">
        <v>0</v>
      </c>
      <c r="AF7" s="35">
        <f>AD7+AE7</f>
        <v>0</v>
      </c>
      <c r="AG7" s="13">
        <v>0</v>
      </c>
      <c r="AH7" s="71">
        <v>0</v>
      </c>
      <c r="AI7" s="35">
        <f>AG7+AH7</f>
        <v>0</v>
      </c>
      <c r="AJ7" s="98">
        <v>0</v>
      </c>
      <c r="AK7" s="71">
        <v>0</v>
      </c>
      <c r="AL7" s="12">
        <f>AJ7+AK7</f>
        <v>0</v>
      </c>
      <c r="AM7" s="75"/>
      <c r="AN7" s="74"/>
      <c r="AO7" s="12"/>
      <c r="AP7" s="30"/>
      <c r="AQ7" s="31"/>
      <c r="AR7" s="32"/>
      <c r="AS7" s="30"/>
      <c r="AT7" s="31"/>
      <c r="AU7" s="32"/>
      <c r="AV7" s="30"/>
      <c r="AW7" s="31"/>
      <c r="AX7" s="32"/>
      <c r="AY7" s="76">
        <f t="shared" ref="AY7:BA8" si="0">I7+L7+O7+R7+U7</f>
        <v>41503984</v>
      </c>
      <c r="AZ7" s="71">
        <f t="shared" si="0"/>
        <v>3933</v>
      </c>
      <c r="BA7" s="100">
        <f t="shared" si="0"/>
        <v>41507917</v>
      </c>
      <c r="BB7" s="76">
        <v>59551561</v>
      </c>
      <c r="BC7" s="71"/>
      <c r="BD7" s="12">
        <f>BB7+BC7</f>
        <v>59551561</v>
      </c>
      <c r="BE7" s="14">
        <f>BA7+BD7</f>
        <v>101059478</v>
      </c>
      <c r="BF7" s="78">
        <f>F7-AY7</f>
        <v>59551561</v>
      </c>
      <c r="BG7" s="78">
        <f t="shared" ref="BG7:BG16" si="1">H7-BE7</f>
        <v>0</v>
      </c>
    </row>
    <row r="8" spans="1:59" s="79" customFormat="1" ht="45" customHeight="1" thickBot="1">
      <c r="A8" s="151"/>
      <c r="B8" s="172"/>
      <c r="C8" s="188"/>
      <c r="D8" s="183"/>
      <c r="E8" s="89" t="s">
        <v>47</v>
      </c>
      <c r="F8" s="101">
        <v>49447586</v>
      </c>
      <c r="G8" s="81">
        <v>0</v>
      </c>
      <c r="H8" s="19">
        <f>F8+G8</f>
        <v>49447586</v>
      </c>
      <c r="I8" s="17"/>
      <c r="J8" s="81"/>
      <c r="K8" s="19"/>
      <c r="L8" s="17"/>
      <c r="M8" s="81">
        <v>0</v>
      </c>
      <c r="N8" s="102">
        <f>M8+L8</f>
        <v>0</v>
      </c>
      <c r="O8" s="17">
        <v>43407469</v>
      </c>
      <c r="P8" s="81">
        <v>-677121</v>
      </c>
      <c r="Q8" s="19">
        <f>O8+P8</f>
        <v>42730348</v>
      </c>
      <c r="R8" s="101"/>
      <c r="S8" s="81">
        <v>677121</v>
      </c>
      <c r="T8" s="19">
        <f>R8+S8</f>
        <v>677121</v>
      </c>
      <c r="U8" s="17">
        <v>0</v>
      </c>
      <c r="V8" s="18">
        <v>0</v>
      </c>
      <c r="W8" s="19">
        <f>U8+V8</f>
        <v>0</v>
      </c>
      <c r="X8" s="101">
        <v>0</v>
      </c>
      <c r="Y8" s="18">
        <v>0</v>
      </c>
      <c r="Z8" s="19">
        <f>X8+Y8</f>
        <v>0</v>
      </c>
      <c r="AA8" s="17">
        <v>0</v>
      </c>
      <c r="AB8" s="18">
        <v>0</v>
      </c>
      <c r="AC8" s="19">
        <f>AA8+AB8</f>
        <v>0</v>
      </c>
      <c r="AD8" s="101">
        <v>0</v>
      </c>
      <c r="AE8" s="18">
        <v>0</v>
      </c>
      <c r="AF8" s="19">
        <f>AD8+AE8</f>
        <v>0</v>
      </c>
      <c r="AG8" s="17">
        <v>0</v>
      </c>
      <c r="AH8" s="18">
        <v>0</v>
      </c>
      <c r="AI8" s="19">
        <f>AG8+AH8</f>
        <v>0</v>
      </c>
      <c r="AJ8" s="101">
        <v>0</v>
      </c>
      <c r="AK8" s="18">
        <v>0</v>
      </c>
      <c r="AL8" s="19">
        <f>AK8+AJ8</f>
        <v>0</v>
      </c>
      <c r="AM8" s="82"/>
      <c r="AN8" s="83"/>
      <c r="AO8" s="33"/>
      <c r="AP8" s="20"/>
      <c r="AQ8" s="34"/>
      <c r="AR8" s="84"/>
      <c r="AS8" s="20"/>
      <c r="AT8" s="34"/>
      <c r="AU8" s="84"/>
      <c r="AV8" s="20"/>
      <c r="AW8" s="34"/>
      <c r="AX8" s="84"/>
      <c r="AY8" s="85">
        <f t="shared" si="0"/>
        <v>43407469</v>
      </c>
      <c r="AZ8" s="18">
        <f t="shared" si="0"/>
        <v>0</v>
      </c>
      <c r="BA8" s="103">
        <f t="shared" si="0"/>
        <v>43407469</v>
      </c>
      <c r="BB8" s="85">
        <v>6040117</v>
      </c>
      <c r="BC8" s="81"/>
      <c r="BD8" s="19">
        <f>BB8+BC8</f>
        <v>6040117</v>
      </c>
      <c r="BE8" s="104">
        <f>BA8+BD8</f>
        <v>49447586</v>
      </c>
      <c r="BF8" s="78">
        <f>F8-AY8</f>
        <v>6040117</v>
      </c>
      <c r="BG8" s="78">
        <f t="shared" si="1"/>
        <v>0</v>
      </c>
    </row>
    <row r="9" spans="1:59" s="16" customFormat="1" ht="45" customHeight="1" thickBot="1">
      <c r="A9" s="151"/>
      <c r="B9" s="172"/>
      <c r="C9" s="188"/>
      <c r="D9" s="184" t="s">
        <v>12</v>
      </c>
      <c r="E9" s="185"/>
      <c r="F9" s="105">
        <f>F7+F8</f>
        <v>150503131</v>
      </c>
      <c r="G9" s="91">
        <f>G7+G8</f>
        <v>3933</v>
      </c>
      <c r="H9" s="92">
        <f>H7+H8</f>
        <v>150507064</v>
      </c>
      <c r="I9" s="90"/>
      <c r="J9" s="91"/>
      <c r="K9" s="92"/>
      <c r="L9" s="90">
        <f t="shared" ref="L9:BE9" si="2">L7+L8</f>
        <v>0</v>
      </c>
      <c r="M9" s="91">
        <f t="shared" si="2"/>
        <v>0</v>
      </c>
      <c r="N9" s="106">
        <f t="shared" si="2"/>
        <v>0</v>
      </c>
      <c r="O9" s="90">
        <f t="shared" si="2"/>
        <v>65827312</v>
      </c>
      <c r="P9" s="91">
        <f t="shared" si="2"/>
        <v>-226521</v>
      </c>
      <c r="Q9" s="92">
        <f>Q7+Q8</f>
        <v>65600791</v>
      </c>
      <c r="R9" s="105">
        <f t="shared" si="2"/>
        <v>19084141</v>
      </c>
      <c r="S9" s="91">
        <f t="shared" si="2"/>
        <v>230454</v>
      </c>
      <c r="T9" s="92">
        <f>T7+T8</f>
        <v>19314595</v>
      </c>
      <c r="U9" s="90">
        <f t="shared" si="2"/>
        <v>0</v>
      </c>
      <c r="V9" s="91">
        <f t="shared" si="2"/>
        <v>0</v>
      </c>
      <c r="W9" s="92">
        <f>W7+W8</f>
        <v>0</v>
      </c>
      <c r="X9" s="105">
        <f t="shared" si="2"/>
        <v>0</v>
      </c>
      <c r="Y9" s="91">
        <f t="shared" si="2"/>
        <v>0</v>
      </c>
      <c r="Z9" s="92">
        <f>Z7+Z8</f>
        <v>0</v>
      </c>
      <c r="AA9" s="90">
        <f t="shared" si="2"/>
        <v>0</v>
      </c>
      <c r="AB9" s="91">
        <f t="shared" si="2"/>
        <v>0</v>
      </c>
      <c r="AC9" s="92">
        <f>AC7+AC8</f>
        <v>0</v>
      </c>
      <c r="AD9" s="105">
        <f t="shared" si="2"/>
        <v>0</v>
      </c>
      <c r="AE9" s="91">
        <f t="shared" si="2"/>
        <v>0</v>
      </c>
      <c r="AF9" s="92">
        <f>AF7+AF8</f>
        <v>0</v>
      </c>
      <c r="AG9" s="90">
        <f t="shared" si="2"/>
        <v>0</v>
      </c>
      <c r="AH9" s="91">
        <f t="shared" si="2"/>
        <v>0</v>
      </c>
      <c r="AI9" s="92">
        <f>AI7+AI8</f>
        <v>0</v>
      </c>
      <c r="AJ9" s="105">
        <f t="shared" si="2"/>
        <v>0</v>
      </c>
      <c r="AK9" s="91">
        <f t="shared" si="2"/>
        <v>0</v>
      </c>
      <c r="AL9" s="92">
        <f t="shared" si="2"/>
        <v>0</v>
      </c>
      <c r="AM9" s="90">
        <f t="shared" si="2"/>
        <v>0</v>
      </c>
      <c r="AN9" s="90">
        <f t="shared" si="2"/>
        <v>0</v>
      </c>
      <c r="AO9" s="90">
        <f t="shared" si="2"/>
        <v>0</v>
      </c>
      <c r="AP9" s="90">
        <f t="shared" si="2"/>
        <v>0</v>
      </c>
      <c r="AQ9" s="90">
        <f t="shared" si="2"/>
        <v>0</v>
      </c>
      <c r="AR9" s="90">
        <f t="shared" si="2"/>
        <v>0</v>
      </c>
      <c r="AS9" s="90">
        <f t="shared" si="2"/>
        <v>0</v>
      </c>
      <c r="AT9" s="90">
        <f t="shared" si="2"/>
        <v>0</v>
      </c>
      <c r="AU9" s="90">
        <f t="shared" si="2"/>
        <v>0</v>
      </c>
      <c r="AV9" s="90">
        <f t="shared" si="2"/>
        <v>0</v>
      </c>
      <c r="AW9" s="90">
        <f t="shared" si="2"/>
        <v>0</v>
      </c>
      <c r="AX9" s="90">
        <f t="shared" si="2"/>
        <v>0</v>
      </c>
      <c r="AY9" s="90">
        <f t="shared" si="2"/>
        <v>84911453</v>
      </c>
      <c r="AZ9" s="91">
        <f t="shared" si="2"/>
        <v>3933</v>
      </c>
      <c r="BA9" s="106">
        <f t="shared" si="2"/>
        <v>84915386</v>
      </c>
      <c r="BB9" s="90">
        <f t="shared" si="2"/>
        <v>65591678</v>
      </c>
      <c r="BC9" s="91">
        <f t="shared" si="2"/>
        <v>0</v>
      </c>
      <c r="BD9" s="92">
        <f t="shared" si="2"/>
        <v>65591678</v>
      </c>
      <c r="BE9" s="107">
        <f t="shared" si="2"/>
        <v>150507064</v>
      </c>
      <c r="BF9" s="78">
        <f>F9-AY9</f>
        <v>65591678</v>
      </c>
      <c r="BG9" s="78">
        <f t="shared" si="1"/>
        <v>0</v>
      </c>
    </row>
    <row r="10" spans="1:59" s="79" customFormat="1" ht="45" customHeight="1" thickBot="1">
      <c r="A10" s="151"/>
      <c r="B10" s="172"/>
      <c r="C10" s="188"/>
      <c r="D10" s="182" t="s">
        <v>22</v>
      </c>
      <c r="E10" s="87" t="s">
        <v>28</v>
      </c>
      <c r="F10" s="98">
        <v>3656623</v>
      </c>
      <c r="G10" s="29">
        <v>0</v>
      </c>
      <c r="H10" s="35">
        <f>F10+G10</f>
        <v>3656623</v>
      </c>
      <c r="I10" s="98"/>
      <c r="J10" s="74"/>
      <c r="K10" s="12"/>
      <c r="L10" s="13"/>
      <c r="M10" s="71">
        <v>0</v>
      </c>
      <c r="N10" s="99">
        <f>L10+M10</f>
        <v>0</v>
      </c>
      <c r="O10" s="13">
        <v>0</v>
      </c>
      <c r="P10" s="29">
        <v>0</v>
      </c>
      <c r="Q10" s="35">
        <f>O10+P10</f>
        <v>0</v>
      </c>
      <c r="R10" s="98">
        <v>38809</v>
      </c>
      <c r="S10" s="71">
        <v>0</v>
      </c>
      <c r="T10" s="35">
        <f>R10+S10</f>
        <v>38809</v>
      </c>
      <c r="U10" s="13">
        <v>700000</v>
      </c>
      <c r="V10" s="71">
        <v>0</v>
      </c>
      <c r="W10" s="35">
        <f>U10+V10</f>
        <v>700000</v>
      </c>
      <c r="X10" s="98">
        <v>700000</v>
      </c>
      <c r="Y10" s="71">
        <v>0</v>
      </c>
      <c r="Z10" s="35">
        <f>X10+Y10</f>
        <v>700000</v>
      </c>
      <c r="AA10" s="13">
        <v>700000</v>
      </c>
      <c r="AB10" s="71">
        <v>0</v>
      </c>
      <c r="AC10" s="35">
        <f>AA10+AB10</f>
        <v>700000</v>
      </c>
      <c r="AD10" s="98">
        <v>700000</v>
      </c>
      <c r="AE10" s="71">
        <v>0</v>
      </c>
      <c r="AF10" s="35">
        <f>AD10+AE10</f>
        <v>700000</v>
      </c>
      <c r="AG10" s="13">
        <v>700000</v>
      </c>
      <c r="AH10" s="71">
        <v>0</v>
      </c>
      <c r="AI10" s="35">
        <f>AG10+AH10</f>
        <v>700000</v>
      </c>
      <c r="AJ10" s="98">
        <v>0</v>
      </c>
      <c r="AK10" s="71">
        <v>0</v>
      </c>
      <c r="AL10" s="12">
        <f>AJ10+AK10</f>
        <v>0</v>
      </c>
      <c r="AM10" s="75"/>
      <c r="AN10" s="74"/>
      <c r="AO10" s="12"/>
      <c r="AP10" s="30"/>
      <c r="AQ10" s="31"/>
      <c r="AR10" s="32"/>
      <c r="AS10" s="30"/>
      <c r="AT10" s="31"/>
      <c r="AU10" s="32"/>
      <c r="AV10" s="30"/>
      <c r="AW10" s="31"/>
      <c r="AX10" s="32"/>
      <c r="AY10" s="76">
        <f t="shared" ref="AY10:BA11" si="3">I10+L10+O10+R10+U10</f>
        <v>738809</v>
      </c>
      <c r="AZ10" s="71">
        <f t="shared" si="3"/>
        <v>0</v>
      </c>
      <c r="BA10" s="100">
        <f t="shared" si="3"/>
        <v>738809</v>
      </c>
      <c r="BB10" s="76">
        <v>2917814</v>
      </c>
      <c r="BC10" s="71"/>
      <c r="BD10" s="12">
        <f>BB10+BC10</f>
        <v>2917814</v>
      </c>
      <c r="BE10" s="104">
        <f>BA10+BD10</f>
        <v>3656623</v>
      </c>
      <c r="BF10" s="78">
        <f t="shared" ref="BF10:BF11" si="4">F10-AY10</f>
        <v>2917814</v>
      </c>
      <c r="BG10" s="78">
        <f t="shared" si="1"/>
        <v>0</v>
      </c>
    </row>
    <row r="11" spans="1:59" s="79" customFormat="1" ht="45" customHeight="1" thickBot="1">
      <c r="A11" s="151"/>
      <c r="B11" s="172"/>
      <c r="C11" s="188"/>
      <c r="D11" s="183"/>
      <c r="E11" s="89" t="s">
        <v>47</v>
      </c>
      <c r="F11" s="101">
        <v>2392224</v>
      </c>
      <c r="G11" s="80">
        <v>2743</v>
      </c>
      <c r="H11" s="19">
        <f>F11+G11</f>
        <v>2394967</v>
      </c>
      <c r="I11" s="101"/>
      <c r="J11" s="81"/>
      <c r="K11" s="19"/>
      <c r="L11" s="17"/>
      <c r="M11" s="81">
        <v>0</v>
      </c>
      <c r="N11" s="102">
        <f>M11+L11</f>
        <v>0</v>
      </c>
      <c r="O11" s="17">
        <v>2196096</v>
      </c>
      <c r="P11" s="80">
        <v>-12821</v>
      </c>
      <c r="Q11" s="19">
        <f>O11+P11</f>
        <v>2183275</v>
      </c>
      <c r="R11" s="101"/>
      <c r="S11" s="80">
        <v>15564</v>
      </c>
      <c r="T11" s="19">
        <f>R11+S11</f>
        <v>15564</v>
      </c>
      <c r="U11" s="17">
        <v>0</v>
      </c>
      <c r="V11" s="18">
        <v>0</v>
      </c>
      <c r="W11" s="19">
        <f>U11+V11</f>
        <v>0</v>
      </c>
      <c r="X11" s="101">
        <v>0</v>
      </c>
      <c r="Y11" s="18">
        <v>0</v>
      </c>
      <c r="Z11" s="19">
        <f>X11+Y11</f>
        <v>0</v>
      </c>
      <c r="AA11" s="17">
        <v>0</v>
      </c>
      <c r="AB11" s="18">
        <v>0</v>
      </c>
      <c r="AC11" s="19">
        <f>AA11+AB11</f>
        <v>0</v>
      </c>
      <c r="AD11" s="101">
        <v>0</v>
      </c>
      <c r="AE11" s="18">
        <v>0</v>
      </c>
      <c r="AF11" s="19">
        <f>AD11+AE11</f>
        <v>0</v>
      </c>
      <c r="AG11" s="17">
        <v>0</v>
      </c>
      <c r="AH11" s="18">
        <v>0</v>
      </c>
      <c r="AI11" s="19">
        <f>AG11+AH11</f>
        <v>0</v>
      </c>
      <c r="AJ11" s="101">
        <v>0</v>
      </c>
      <c r="AK11" s="18">
        <v>0</v>
      </c>
      <c r="AL11" s="19">
        <f>AK11+AJ11</f>
        <v>0</v>
      </c>
      <c r="AM11" s="82"/>
      <c r="AN11" s="83"/>
      <c r="AO11" s="33"/>
      <c r="AP11" s="20"/>
      <c r="AQ11" s="34"/>
      <c r="AR11" s="84"/>
      <c r="AS11" s="20"/>
      <c r="AT11" s="34"/>
      <c r="AU11" s="84"/>
      <c r="AV11" s="20"/>
      <c r="AW11" s="34"/>
      <c r="AX11" s="84"/>
      <c r="AY11" s="85">
        <f t="shared" si="3"/>
        <v>2196096</v>
      </c>
      <c r="AZ11" s="18">
        <f t="shared" si="3"/>
        <v>2743</v>
      </c>
      <c r="BA11" s="103">
        <f t="shared" si="3"/>
        <v>2198839</v>
      </c>
      <c r="BB11" s="85">
        <v>196128</v>
      </c>
      <c r="BC11" s="81"/>
      <c r="BD11" s="19">
        <f>BB11+BC11</f>
        <v>196128</v>
      </c>
      <c r="BE11" s="104">
        <f>BA11+BD11</f>
        <v>2394967</v>
      </c>
      <c r="BF11" s="78">
        <f t="shared" si="4"/>
        <v>196128</v>
      </c>
      <c r="BG11" s="78">
        <f t="shared" si="1"/>
        <v>0</v>
      </c>
    </row>
    <row r="12" spans="1:59" s="16" customFormat="1" ht="45" customHeight="1" thickBot="1">
      <c r="A12" s="151"/>
      <c r="B12" s="172"/>
      <c r="C12" s="188"/>
      <c r="D12" s="184" t="s">
        <v>12</v>
      </c>
      <c r="E12" s="185"/>
      <c r="F12" s="108">
        <f>F10+F11</f>
        <v>6048847</v>
      </c>
      <c r="G12" s="109">
        <f>G10+G11</f>
        <v>2743</v>
      </c>
      <c r="H12" s="110">
        <f>H10+H11</f>
        <v>6051590</v>
      </c>
      <c r="I12" s="108"/>
      <c r="J12" s="109"/>
      <c r="K12" s="110"/>
      <c r="L12" s="111">
        <f t="shared" ref="L12:BE12" si="5">L10+L11</f>
        <v>0</v>
      </c>
      <c r="M12" s="109">
        <f t="shared" si="5"/>
        <v>0</v>
      </c>
      <c r="N12" s="112">
        <f t="shared" si="5"/>
        <v>0</v>
      </c>
      <c r="O12" s="111">
        <f t="shared" si="5"/>
        <v>2196096</v>
      </c>
      <c r="P12" s="109">
        <f t="shared" si="5"/>
        <v>-12821</v>
      </c>
      <c r="Q12" s="110">
        <f>Q10+Q11</f>
        <v>2183275</v>
      </c>
      <c r="R12" s="108">
        <f t="shared" si="5"/>
        <v>38809</v>
      </c>
      <c r="S12" s="109">
        <f t="shared" si="5"/>
        <v>15564</v>
      </c>
      <c r="T12" s="110">
        <f>T10+T11</f>
        <v>54373</v>
      </c>
      <c r="U12" s="111">
        <f t="shared" si="5"/>
        <v>700000</v>
      </c>
      <c r="V12" s="109">
        <f t="shared" si="5"/>
        <v>0</v>
      </c>
      <c r="W12" s="110">
        <f>W10+W11</f>
        <v>700000</v>
      </c>
      <c r="X12" s="108">
        <f t="shared" si="5"/>
        <v>700000</v>
      </c>
      <c r="Y12" s="109">
        <f t="shared" si="5"/>
        <v>0</v>
      </c>
      <c r="Z12" s="110">
        <f>Z10+Z11</f>
        <v>700000</v>
      </c>
      <c r="AA12" s="111">
        <f t="shared" si="5"/>
        <v>700000</v>
      </c>
      <c r="AB12" s="109">
        <f t="shared" si="5"/>
        <v>0</v>
      </c>
      <c r="AC12" s="110">
        <f>AC10+AC11</f>
        <v>700000</v>
      </c>
      <c r="AD12" s="108">
        <f t="shared" si="5"/>
        <v>700000</v>
      </c>
      <c r="AE12" s="109">
        <f t="shared" si="5"/>
        <v>0</v>
      </c>
      <c r="AF12" s="110">
        <f>AF10+AF11</f>
        <v>700000</v>
      </c>
      <c r="AG12" s="111">
        <f t="shared" si="5"/>
        <v>700000</v>
      </c>
      <c r="AH12" s="109">
        <f t="shared" si="5"/>
        <v>0</v>
      </c>
      <c r="AI12" s="110">
        <f>AI10+AI11</f>
        <v>700000</v>
      </c>
      <c r="AJ12" s="108">
        <f t="shared" si="5"/>
        <v>0</v>
      </c>
      <c r="AK12" s="109">
        <f t="shared" si="5"/>
        <v>0</v>
      </c>
      <c r="AL12" s="110">
        <f t="shared" si="5"/>
        <v>0</v>
      </c>
      <c r="AM12" s="111">
        <f t="shared" si="5"/>
        <v>0</v>
      </c>
      <c r="AN12" s="111">
        <f t="shared" si="5"/>
        <v>0</v>
      </c>
      <c r="AO12" s="111">
        <f t="shared" si="5"/>
        <v>0</v>
      </c>
      <c r="AP12" s="111">
        <f t="shared" si="5"/>
        <v>0</v>
      </c>
      <c r="AQ12" s="111">
        <f t="shared" si="5"/>
        <v>0</v>
      </c>
      <c r="AR12" s="111">
        <f t="shared" si="5"/>
        <v>0</v>
      </c>
      <c r="AS12" s="111">
        <f t="shared" si="5"/>
        <v>0</v>
      </c>
      <c r="AT12" s="111">
        <f t="shared" si="5"/>
        <v>0</v>
      </c>
      <c r="AU12" s="111">
        <f t="shared" si="5"/>
        <v>0</v>
      </c>
      <c r="AV12" s="111">
        <f t="shared" si="5"/>
        <v>0</v>
      </c>
      <c r="AW12" s="111">
        <f t="shared" si="5"/>
        <v>0</v>
      </c>
      <c r="AX12" s="113">
        <f t="shared" si="5"/>
        <v>0</v>
      </c>
      <c r="AY12" s="111">
        <f t="shared" si="5"/>
        <v>2934905</v>
      </c>
      <c r="AZ12" s="109">
        <f t="shared" si="5"/>
        <v>2743</v>
      </c>
      <c r="BA12" s="112">
        <f t="shared" si="5"/>
        <v>2937648</v>
      </c>
      <c r="BB12" s="111">
        <f t="shared" si="5"/>
        <v>3113942</v>
      </c>
      <c r="BC12" s="109">
        <f t="shared" si="5"/>
        <v>0</v>
      </c>
      <c r="BD12" s="110">
        <f t="shared" si="5"/>
        <v>3113942</v>
      </c>
      <c r="BE12" s="107">
        <f t="shared" si="5"/>
        <v>6051590</v>
      </c>
      <c r="BF12" s="78">
        <f>F12-AY12</f>
        <v>3113942</v>
      </c>
      <c r="BG12" s="78">
        <f t="shared" si="1"/>
        <v>0</v>
      </c>
    </row>
    <row r="13" spans="1:59" s="121" customFormat="1" ht="45" customHeight="1" thickBot="1">
      <c r="A13" s="151"/>
      <c r="B13" s="172"/>
      <c r="C13" s="188"/>
      <c r="D13" s="114" t="s">
        <v>25</v>
      </c>
      <c r="E13" s="87" t="s">
        <v>28</v>
      </c>
      <c r="F13" s="115">
        <v>1622421</v>
      </c>
      <c r="G13" s="116">
        <v>-22383</v>
      </c>
      <c r="H13" s="19">
        <f>F13+G13</f>
        <v>1600038</v>
      </c>
      <c r="I13" s="115"/>
      <c r="J13" s="116"/>
      <c r="K13" s="117"/>
      <c r="L13" s="115"/>
      <c r="M13" s="116"/>
      <c r="N13" s="117"/>
      <c r="O13" s="118">
        <v>278862</v>
      </c>
      <c r="P13" s="116">
        <v>-22383</v>
      </c>
      <c r="Q13" s="19">
        <f>O13+P13</f>
        <v>256479</v>
      </c>
      <c r="R13" s="115">
        <v>0</v>
      </c>
      <c r="S13" s="116">
        <v>0</v>
      </c>
      <c r="T13" s="19">
        <f>R13+S13</f>
        <v>0</v>
      </c>
      <c r="U13" s="118">
        <v>0</v>
      </c>
      <c r="V13" s="116">
        <v>0</v>
      </c>
      <c r="W13" s="119">
        <v>0</v>
      </c>
      <c r="X13" s="115">
        <v>0</v>
      </c>
      <c r="Y13" s="116">
        <v>0</v>
      </c>
      <c r="Z13" s="117">
        <v>0</v>
      </c>
      <c r="AA13" s="118">
        <v>0</v>
      </c>
      <c r="AB13" s="116">
        <v>0</v>
      </c>
      <c r="AC13" s="119">
        <v>0</v>
      </c>
      <c r="AD13" s="115">
        <v>0</v>
      </c>
      <c r="AE13" s="116">
        <v>0</v>
      </c>
      <c r="AF13" s="117">
        <v>0</v>
      </c>
      <c r="AG13" s="118">
        <v>0</v>
      </c>
      <c r="AH13" s="116">
        <v>0</v>
      </c>
      <c r="AI13" s="119">
        <v>0</v>
      </c>
      <c r="AJ13" s="115"/>
      <c r="AK13" s="116"/>
      <c r="AL13" s="117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20"/>
      <c r="AY13" s="85">
        <f t="shared" ref="AY13:BA13" si="6">I13+L13+O13+R13+U13</f>
        <v>278862</v>
      </c>
      <c r="AZ13" s="18">
        <f t="shared" si="6"/>
        <v>-22383</v>
      </c>
      <c r="BA13" s="103">
        <f t="shared" si="6"/>
        <v>256479</v>
      </c>
      <c r="BB13" s="85">
        <v>1343559</v>
      </c>
      <c r="BC13" s="81"/>
      <c r="BD13" s="19">
        <f>BB13+BC13</f>
        <v>1343559</v>
      </c>
      <c r="BE13" s="104">
        <f>BA13+BD13</f>
        <v>1600038</v>
      </c>
      <c r="BF13" s="78">
        <f t="shared" ref="BF13:BF16" si="7">F13-AY13</f>
        <v>1343559</v>
      </c>
      <c r="BG13" s="78">
        <f t="shared" si="1"/>
        <v>0</v>
      </c>
    </row>
    <row r="14" spans="1:59" s="16" customFormat="1" ht="45" customHeight="1" thickBot="1">
      <c r="A14" s="151"/>
      <c r="B14" s="172"/>
      <c r="C14" s="188"/>
      <c r="D14" s="186" t="s">
        <v>28</v>
      </c>
      <c r="E14" s="187"/>
      <c r="F14" s="122">
        <f>F7+F10+F13</f>
        <v>106334589</v>
      </c>
      <c r="G14" s="123">
        <f t="shared" ref="G14:BE14" si="8">G7+G10+G13</f>
        <v>-18450</v>
      </c>
      <c r="H14" s="123">
        <f t="shared" si="8"/>
        <v>106316139</v>
      </c>
      <c r="I14" s="123">
        <f t="shared" si="8"/>
        <v>0</v>
      </c>
      <c r="J14" s="123">
        <f t="shared" si="8"/>
        <v>0</v>
      </c>
      <c r="K14" s="123">
        <f t="shared" si="8"/>
        <v>0</v>
      </c>
      <c r="L14" s="123">
        <f t="shared" si="8"/>
        <v>0</v>
      </c>
      <c r="M14" s="123">
        <f t="shared" si="8"/>
        <v>0</v>
      </c>
      <c r="N14" s="124">
        <f t="shared" si="8"/>
        <v>0</v>
      </c>
      <c r="O14" s="125">
        <f t="shared" si="8"/>
        <v>22698705</v>
      </c>
      <c r="P14" s="123">
        <f t="shared" si="8"/>
        <v>428217</v>
      </c>
      <c r="Q14" s="126">
        <f t="shared" si="8"/>
        <v>23126922</v>
      </c>
      <c r="R14" s="122">
        <f t="shared" si="8"/>
        <v>19122950</v>
      </c>
      <c r="S14" s="123">
        <f t="shared" si="8"/>
        <v>-446667</v>
      </c>
      <c r="T14" s="124">
        <f t="shared" si="8"/>
        <v>18676283</v>
      </c>
      <c r="U14" s="125">
        <f t="shared" si="8"/>
        <v>700000</v>
      </c>
      <c r="V14" s="123">
        <f t="shared" si="8"/>
        <v>0</v>
      </c>
      <c r="W14" s="126">
        <f t="shared" si="8"/>
        <v>700000</v>
      </c>
      <c r="X14" s="122">
        <f t="shared" si="8"/>
        <v>700000</v>
      </c>
      <c r="Y14" s="123">
        <f t="shared" si="8"/>
        <v>0</v>
      </c>
      <c r="Z14" s="124">
        <f t="shared" si="8"/>
        <v>700000</v>
      </c>
      <c r="AA14" s="125">
        <f t="shared" si="8"/>
        <v>700000</v>
      </c>
      <c r="AB14" s="123">
        <f t="shared" si="8"/>
        <v>0</v>
      </c>
      <c r="AC14" s="126">
        <f t="shared" si="8"/>
        <v>700000</v>
      </c>
      <c r="AD14" s="122">
        <f t="shared" si="8"/>
        <v>700000</v>
      </c>
      <c r="AE14" s="123">
        <f t="shared" si="8"/>
        <v>0</v>
      </c>
      <c r="AF14" s="124">
        <f t="shared" si="8"/>
        <v>700000</v>
      </c>
      <c r="AG14" s="125">
        <f t="shared" si="8"/>
        <v>700000</v>
      </c>
      <c r="AH14" s="123">
        <f t="shared" si="8"/>
        <v>0</v>
      </c>
      <c r="AI14" s="126">
        <f t="shared" si="8"/>
        <v>700000</v>
      </c>
      <c r="AJ14" s="122">
        <f t="shared" si="8"/>
        <v>0</v>
      </c>
      <c r="AK14" s="123">
        <f t="shared" si="8"/>
        <v>0</v>
      </c>
      <c r="AL14" s="123">
        <f t="shared" si="8"/>
        <v>0</v>
      </c>
      <c r="AM14" s="123">
        <f t="shared" si="8"/>
        <v>0</v>
      </c>
      <c r="AN14" s="123">
        <f t="shared" si="8"/>
        <v>0</v>
      </c>
      <c r="AO14" s="123">
        <f t="shared" si="8"/>
        <v>0</v>
      </c>
      <c r="AP14" s="123">
        <f t="shared" si="8"/>
        <v>0</v>
      </c>
      <c r="AQ14" s="123">
        <f t="shared" si="8"/>
        <v>0</v>
      </c>
      <c r="AR14" s="123">
        <f t="shared" si="8"/>
        <v>0</v>
      </c>
      <c r="AS14" s="123">
        <f t="shared" si="8"/>
        <v>0</v>
      </c>
      <c r="AT14" s="123">
        <f t="shared" si="8"/>
        <v>0</v>
      </c>
      <c r="AU14" s="123">
        <f t="shared" si="8"/>
        <v>0</v>
      </c>
      <c r="AV14" s="123">
        <f t="shared" si="8"/>
        <v>0</v>
      </c>
      <c r="AW14" s="123">
        <f t="shared" si="8"/>
        <v>0</v>
      </c>
      <c r="AX14" s="123">
        <f t="shared" si="8"/>
        <v>0</v>
      </c>
      <c r="AY14" s="123">
        <f t="shared" si="8"/>
        <v>42521655</v>
      </c>
      <c r="AZ14" s="123">
        <f t="shared" si="8"/>
        <v>-18450</v>
      </c>
      <c r="BA14" s="124">
        <f t="shared" si="8"/>
        <v>42503205</v>
      </c>
      <c r="BB14" s="125">
        <f t="shared" si="8"/>
        <v>63812934</v>
      </c>
      <c r="BC14" s="123">
        <f t="shared" si="8"/>
        <v>0</v>
      </c>
      <c r="BD14" s="126">
        <f t="shared" si="8"/>
        <v>63812934</v>
      </c>
      <c r="BE14" s="127">
        <f t="shared" si="8"/>
        <v>106316139</v>
      </c>
      <c r="BF14" s="78">
        <f t="shared" si="7"/>
        <v>63812934</v>
      </c>
      <c r="BG14" s="78">
        <f t="shared" si="1"/>
        <v>0</v>
      </c>
    </row>
    <row r="15" spans="1:59" s="16" customFormat="1" ht="45" customHeight="1" thickBot="1">
      <c r="A15" s="151"/>
      <c r="B15" s="172"/>
      <c r="C15" s="188"/>
      <c r="D15" s="186" t="s">
        <v>47</v>
      </c>
      <c r="E15" s="187"/>
      <c r="F15" s="128">
        <f>F8+F11</f>
        <v>51839810</v>
      </c>
      <c r="G15" s="95">
        <f t="shared" ref="G15:BE15" si="9">G8+G11</f>
        <v>2743</v>
      </c>
      <c r="H15" s="95">
        <f t="shared" si="9"/>
        <v>51842553</v>
      </c>
      <c r="I15" s="95">
        <f t="shared" si="9"/>
        <v>0</v>
      </c>
      <c r="J15" s="95">
        <f t="shared" si="9"/>
        <v>0</v>
      </c>
      <c r="K15" s="95">
        <f t="shared" si="9"/>
        <v>0</v>
      </c>
      <c r="L15" s="95">
        <f t="shared" si="9"/>
        <v>0</v>
      </c>
      <c r="M15" s="95">
        <f t="shared" si="9"/>
        <v>0</v>
      </c>
      <c r="N15" s="129">
        <f t="shared" si="9"/>
        <v>0</v>
      </c>
      <c r="O15" s="130">
        <f t="shared" si="9"/>
        <v>45603565</v>
      </c>
      <c r="P15" s="95">
        <f t="shared" si="9"/>
        <v>-689942</v>
      </c>
      <c r="Q15" s="131">
        <f t="shared" si="9"/>
        <v>44913623</v>
      </c>
      <c r="R15" s="128">
        <f t="shared" si="9"/>
        <v>0</v>
      </c>
      <c r="S15" s="95">
        <f t="shared" si="9"/>
        <v>692685</v>
      </c>
      <c r="T15" s="129">
        <f t="shared" si="9"/>
        <v>692685</v>
      </c>
      <c r="U15" s="130">
        <f t="shared" si="9"/>
        <v>0</v>
      </c>
      <c r="V15" s="95">
        <f t="shared" si="9"/>
        <v>0</v>
      </c>
      <c r="W15" s="131">
        <f t="shared" si="9"/>
        <v>0</v>
      </c>
      <c r="X15" s="128">
        <f t="shared" si="9"/>
        <v>0</v>
      </c>
      <c r="Y15" s="95">
        <f t="shared" si="9"/>
        <v>0</v>
      </c>
      <c r="Z15" s="129">
        <f t="shared" si="9"/>
        <v>0</v>
      </c>
      <c r="AA15" s="130">
        <f t="shared" si="9"/>
        <v>0</v>
      </c>
      <c r="AB15" s="95">
        <f t="shared" si="9"/>
        <v>0</v>
      </c>
      <c r="AC15" s="131">
        <f t="shared" si="9"/>
        <v>0</v>
      </c>
      <c r="AD15" s="128">
        <f t="shared" si="9"/>
        <v>0</v>
      </c>
      <c r="AE15" s="95">
        <f t="shared" si="9"/>
        <v>0</v>
      </c>
      <c r="AF15" s="129">
        <f t="shared" si="9"/>
        <v>0</v>
      </c>
      <c r="AG15" s="130">
        <f t="shared" si="9"/>
        <v>0</v>
      </c>
      <c r="AH15" s="95">
        <f t="shared" si="9"/>
        <v>0</v>
      </c>
      <c r="AI15" s="131">
        <f t="shared" si="9"/>
        <v>0</v>
      </c>
      <c r="AJ15" s="128">
        <f t="shared" si="9"/>
        <v>0</v>
      </c>
      <c r="AK15" s="95">
        <f t="shared" si="9"/>
        <v>0</v>
      </c>
      <c r="AL15" s="95">
        <f t="shared" si="9"/>
        <v>0</v>
      </c>
      <c r="AM15" s="95">
        <f t="shared" si="9"/>
        <v>0</v>
      </c>
      <c r="AN15" s="95">
        <f t="shared" si="9"/>
        <v>0</v>
      </c>
      <c r="AO15" s="95">
        <f t="shared" si="9"/>
        <v>0</v>
      </c>
      <c r="AP15" s="95">
        <f t="shared" si="9"/>
        <v>0</v>
      </c>
      <c r="AQ15" s="95">
        <f t="shared" si="9"/>
        <v>0</v>
      </c>
      <c r="AR15" s="95">
        <f t="shared" si="9"/>
        <v>0</v>
      </c>
      <c r="AS15" s="95">
        <f t="shared" si="9"/>
        <v>0</v>
      </c>
      <c r="AT15" s="95">
        <f t="shared" si="9"/>
        <v>0</v>
      </c>
      <c r="AU15" s="95">
        <f t="shared" si="9"/>
        <v>0</v>
      </c>
      <c r="AV15" s="95">
        <f t="shared" si="9"/>
        <v>0</v>
      </c>
      <c r="AW15" s="95">
        <f t="shared" si="9"/>
        <v>0</v>
      </c>
      <c r="AX15" s="95">
        <f t="shared" si="9"/>
        <v>0</v>
      </c>
      <c r="AY15" s="95">
        <f t="shared" si="9"/>
        <v>45603565</v>
      </c>
      <c r="AZ15" s="95">
        <f t="shared" si="9"/>
        <v>2743</v>
      </c>
      <c r="BA15" s="129">
        <f t="shared" si="9"/>
        <v>45606308</v>
      </c>
      <c r="BB15" s="130">
        <f t="shared" si="9"/>
        <v>6236245</v>
      </c>
      <c r="BC15" s="95">
        <f t="shared" si="9"/>
        <v>0</v>
      </c>
      <c r="BD15" s="131">
        <f t="shared" si="9"/>
        <v>6236245</v>
      </c>
      <c r="BE15" s="127">
        <f t="shared" si="9"/>
        <v>51842553</v>
      </c>
      <c r="BF15" s="78">
        <f t="shared" si="7"/>
        <v>6236245</v>
      </c>
      <c r="BG15" s="78">
        <f t="shared" si="1"/>
        <v>0</v>
      </c>
    </row>
    <row r="16" spans="1:59" s="16" customFormat="1" ht="45" customHeight="1" thickBot="1">
      <c r="A16" s="151"/>
      <c r="B16" s="173"/>
      <c r="C16" s="188"/>
      <c r="D16" s="179" t="s">
        <v>12</v>
      </c>
      <c r="E16" s="180"/>
      <c r="F16" s="132">
        <f>F14+F15</f>
        <v>158174399</v>
      </c>
      <c r="G16" s="22">
        <f t="shared" ref="G16:BE16" si="10">G14+G15</f>
        <v>-15707</v>
      </c>
      <c r="H16" s="22">
        <f t="shared" si="10"/>
        <v>158158692</v>
      </c>
      <c r="I16" s="22">
        <f t="shared" si="10"/>
        <v>0</v>
      </c>
      <c r="J16" s="22">
        <f t="shared" si="10"/>
        <v>0</v>
      </c>
      <c r="K16" s="22">
        <f t="shared" si="10"/>
        <v>0</v>
      </c>
      <c r="L16" s="22">
        <f t="shared" si="10"/>
        <v>0</v>
      </c>
      <c r="M16" s="22">
        <f t="shared" si="10"/>
        <v>0</v>
      </c>
      <c r="N16" s="133">
        <f t="shared" si="10"/>
        <v>0</v>
      </c>
      <c r="O16" s="21">
        <f t="shared" si="10"/>
        <v>68302270</v>
      </c>
      <c r="P16" s="22">
        <f t="shared" si="10"/>
        <v>-261725</v>
      </c>
      <c r="Q16" s="23">
        <f t="shared" si="10"/>
        <v>68040545</v>
      </c>
      <c r="R16" s="132">
        <f t="shared" si="10"/>
        <v>19122950</v>
      </c>
      <c r="S16" s="22">
        <f t="shared" si="10"/>
        <v>246018</v>
      </c>
      <c r="T16" s="133">
        <f t="shared" si="10"/>
        <v>19368968</v>
      </c>
      <c r="U16" s="21">
        <f t="shared" si="10"/>
        <v>700000</v>
      </c>
      <c r="V16" s="22">
        <f t="shared" si="10"/>
        <v>0</v>
      </c>
      <c r="W16" s="23">
        <f t="shared" si="10"/>
        <v>700000</v>
      </c>
      <c r="X16" s="132">
        <f t="shared" si="10"/>
        <v>700000</v>
      </c>
      <c r="Y16" s="22">
        <f t="shared" si="10"/>
        <v>0</v>
      </c>
      <c r="Z16" s="133">
        <f t="shared" si="10"/>
        <v>700000</v>
      </c>
      <c r="AA16" s="21">
        <f t="shared" si="10"/>
        <v>700000</v>
      </c>
      <c r="AB16" s="22">
        <f t="shared" si="10"/>
        <v>0</v>
      </c>
      <c r="AC16" s="23">
        <f t="shared" si="10"/>
        <v>700000</v>
      </c>
      <c r="AD16" s="132">
        <f t="shared" si="10"/>
        <v>700000</v>
      </c>
      <c r="AE16" s="22">
        <f t="shared" si="10"/>
        <v>0</v>
      </c>
      <c r="AF16" s="133">
        <f t="shared" si="10"/>
        <v>700000</v>
      </c>
      <c r="AG16" s="21">
        <f t="shared" si="10"/>
        <v>700000</v>
      </c>
      <c r="AH16" s="22">
        <f t="shared" si="10"/>
        <v>0</v>
      </c>
      <c r="AI16" s="23">
        <f t="shared" si="10"/>
        <v>700000</v>
      </c>
      <c r="AJ16" s="132">
        <f t="shared" si="10"/>
        <v>0</v>
      </c>
      <c r="AK16" s="22">
        <f t="shared" si="10"/>
        <v>0</v>
      </c>
      <c r="AL16" s="22">
        <f t="shared" si="10"/>
        <v>0</v>
      </c>
      <c r="AM16" s="22">
        <f t="shared" si="10"/>
        <v>0</v>
      </c>
      <c r="AN16" s="22">
        <f t="shared" si="10"/>
        <v>0</v>
      </c>
      <c r="AO16" s="22">
        <f t="shared" si="10"/>
        <v>0</v>
      </c>
      <c r="AP16" s="22">
        <f t="shared" si="10"/>
        <v>0</v>
      </c>
      <c r="AQ16" s="22">
        <f t="shared" si="10"/>
        <v>0</v>
      </c>
      <c r="AR16" s="22">
        <f t="shared" si="10"/>
        <v>0</v>
      </c>
      <c r="AS16" s="22">
        <f t="shared" si="10"/>
        <v>0</v>
      </c>
      <c r="AT16" s="22">
        <f t="shared" si="10"/>
        <v>0</v>
      </c>
      <c r="AU16" s="22">
        <f t="shared" si="10"/>
        <v>0</v>
      </c>
      <c r="AV16" s="22">
        <f t="shared" si="10"/>
        <v>0</v>
      </c>
      <c r="AW16" s="22">
        <f t="shared" si="10"/>
        <v>0</v>
      </c>
      <c r="AX16" s="22">
        <f t="shared" si="10"/>
        <v>0</v>
      </c>
      <c r="AY16" s="22">
        <f t="shared" si="10"/>
        <v>88125220</v>
      </c>
      <c r="AZ16" s="22">
        <f t="shared" si="10"/>
        <v>-15707</v>
      </c>
      <c r="BA16" s="133">
        <f t="shared" si="10"/>
        <v>88109513</v>
      </c>
      <c r="BB16" s="21">
        <f t="shared" si="10"/>
        <v>70049179</v>
      </c>
      <c r="BC16" s="22">
        <f t="shared" si="10"/>
        <v>0</v>
      </c>
      <c r="BD16" s="23">
        <f t="shared" si="10"/>
        <v>70049179</v>
      </c>
      <c r="BE16" s="24">
        <f t="shared" si="10"/>
        <v>158158692</v>
      </c>
      <c r="BF16" s="78">
        <f t="shared" si="7"/>
        <v>70049179</v>
      </c>
      <c r="BG16" s="78">
        <f t="shared" si="1"/>
        <v>0</v>
      </c>
    </row>
    <row r="17" spans="1:59" s="79" customFormat="1" ht="45" customHeight="1">
      <c r="A17" s="152">
        <v>2</v>
      </c>
      <c r="B17" s="171" t="s">
        <v>44</v>
      </c>
      <c r="C17" s="174" t="s">
        <v>1</v>
      </c>
      <c r="D17" s="73" t="s">
        <v>45</v>
      </c>
      <c r="E17" s="177" t="s">
        <v>28</v>
      </c>
      <c r="F17" s="13">
        <v>1980246</v>
      </c>
      <c r="G17" s="29">
        <v>0</v>
      </c>
      <c r="H17" s="35">
        <f>F17+G17</f>
        <v>1980246</v>
      </c>
      <c r="I17" s="13"/>
      <c r="J17" s="74"/>
      <c r="K17" s="12"/>
      <c r="L17" s="13"/>
      <c r="M17" s="71">
        <v>0</v>
      </c>
      <c r="N17" s="12">
        <f>L17+M17</f>
        <v>0</v>
      </c>
      <c r="O17" s="13">
        <v>987998</v>
      </c>
      <c r="P17" s="71">
        <v>0</v>
      </c>
      <c r="Q17" s="19">
        <f>P17+O17</f>
        <v>987998</v>
      </c>
      <c r="R17" s="13">
        <v>979498</v>
      </c>
      <c r="S17" s="71">
        <v>0</v>
      </c>
      <c r="T17" s="12">
        <f>R17+S17</f>
        <v>979498</v>
      </c>
      <c r="U17" s="13">
        <v>0</v>
      </c>
      <c r="V17" s="71">
        <v>0</v>
      </c>
      <c r="W17" s="12">
        <f>U17+V17</f>
        <v>0</v>
      </c>
      <c r="X17" s="13">
        <v>0</v>
      </c>
      <c r="Y17" s="71">
        <v>0</v>
      </c>
      <c r="Z17" s="12">
        <f>X17+Y17</f>
        <v>0</v>
      </c>
      <c r="AA17" s="13">
        <v>0</v>
      </c>
      <c r="AB17" s="71">
        <v>0</v>
      </c>
      <c r="AC17" s="12">
        <f>AA17+AB17</f>
        <v>0</v>
      </c>
      <c r="AD17" s="13">
        <v>0</v>
      </c>
      <c r="AE17" s="71">
        <v>0</v>
      </c>
      <c r="AF17" s="12">
        <f>AD17+AE17</f>
        <v>0</v>
      </c>
      <c r="AG17" s="13">
        <v>0</v>
      </c>
      <c r="AH17" s="71">
        <v>0</v>
      </c>
      <c r="AI17" s="12">
        <f>AG17+AH17</f>
        <v>0</v>
      </c>
      <c r="AJ17" s="13">
        <v>0</v>
      </c>
      <c r="AK17" s="71">
        <v>0</v>
      </c>
      <c r="AL17" s="12">
        <f>AJ17+AK17</f>
        <v>0</v>
      </c>
      <c r="AM17" s="75"/>
      <c r="AN17" s="74"/>
      <c r="AO17" s="12"/>
      <c r="AP17" s="30"/>
      <c r="AQ17" s="31"/>
      <c r="AR17" s="32"/>
      <c r="AS17" s="30"/>
      <c r="AT17" s="31"/>
      <c r="AU17" s="32"/>
      <c r="AV17" s="30"/>
      <c r="AW17" s="31"/>
      <c r="AX17" s="32"/>
      <c r="AY17" s="76">
        <f t="shared" ref="AY17:BA18" si="11">I17+L17+O17+R17+U17</f>
        <v>1967496</v>
      </c>
      <c r="AZ17" s="71">
        <f t="shared" si="11"/>
        <v>0</v>
      </c>
      <c r="BA17" s="77">
        <f t="shared" si="11"/>
        <v>1967496</v>
      </c>
      <c r="BB17" s="76">
        <v>12750</v>
      </c>
      <c r="BC17" s="71">
        <v>0</v>
      </c>
      <c r="BD17" s="12">
        <f>BB17+BC17</f>
        <v>12750</v>
      </c>
      <c r="BE17" s="14">
        <f>BA17+BD17</f>
        <v>1980246</v>
      </c>
      <c r="BF17" s="78">
        <f>F17-AY17</f>
        <v>12750</v>
      </c>
      <c r="BG17" s="78">
        <f t="shared" ref="BG17:BG25" si="12">H17-BE17</f>
        <v>0</v>
      </c>
    </row>
    <row r="18" spans="1:59" s="79" customFormat="1" ht="45" customHeight="1">
      <c r="A18" s="169"/>
      <c r="B18" s="172"/>
      <c r="C18" s="175"/>
      <c r="D18" s="73" t="s">
        <v>22</v>
      </c>
      <c r="E18" s="178"/>
      <c r="F18" s="17">
        <v>369457</v>
      </c>
      <c r="G18" s="80">
        <v>-700</v>
      </c>
      <c r="H18" s="19">
        <f>F18+G18</f>
        <v>368757</v>
      </c>
      <c r="I18" s="17"/>
      <c r="J18" s="81"/>
      <c r="K18" s="19"/>
      <c r="L18" s="17"/>
      <c r="M18" s="81">
        <v>0</v>
      </c>
      <c r="N18" s="19">
        <f>M18+L18</f>
        <v>0</v>
      </c>
      <c r="O18" s="17">
        <v>174353</v>
      </c>
      <c r="P18" s="81">
        <v>0</v>
      </c>
      <c r="Q18" s="19">
        <f>P18+O18</f>
        <v>174353</v>
      </c>
      <c r="R18" s="17">
        <v>182853</v>
      </c>
      <c r="S18" s="81">
        <v>0</v>
      </c>
      <c r="T18" s="19">
        <f>R18+S18</f>
        <v>182853</v>
      </c>
      <c r="U18" s="17">
        <v>0</v>
      </c>
      <c r="V18" s="18">
        <v>0</v>
      </c>
      <c r="W18" s="19">
        <f>V18+U18</f>
        <v>0</v>
      </c>
      <c r="X18" s="17">
        <v>0</v>
      </c>
      <c r="Y18" s="18">
        <v>0</v>
      </c>
      <c r="Z18" s="19">
        <f>Y18+X18</f>
        <v>0</v>
      </c>
      <c r="AA18" s="17">
        <v>0</v>
      </c>
      <c r="AB18" s="18">
        <v>0</v>
      </c>
      <c r="AC18" s="19">
        <f>AB18+AA18</f>
        <v>0</v>
      </c>
      <c r="AD18" s="17">
        <v>0</v>
      </c>
      <c r="AE18" s="18">
        <v>0</v>
      </c>
      <c r="AF18" s="19">
        <f>AE18+AD18</f>
        <v>0</v>
      </c>
      <c r="AG18" s="17">
        <v>0</v>
      </c>
      <c r="AH18" s="18">
        <v>0</v>
      </c>
      <c r="AI18" s="19">
        <f>AH18+AG18</f>
        <v>0</v>
      </c>
      <c r="AJ18" s="17">
        <v>0</v>
      </c>
      <c r="AK18" s="18">
        <v>0</v>
      </c>
      <c r="AL18" s="19">
        <f>AK18+AJ18</f>
        <v>0</v>
      </c>
      <c r="AM18" s="82"/>
      <c r="AN18" s="83"/>
      <c r="AO18" s="33"/>
      <c r="AP18" s="20"/>
      <c r="AQ18" s="34"/>
      <c r="AR18" s="84"/>
      <c r="AS18" s="20"/>
      <c r="AT18" s="34"/>
      <c r="AU18" s="84"/>
      <c r="AV18" s="20"/>
      <c r="AW18" s="34"/>
      <c r="AX18" s="84"/>
      <c r="AY18" s="85">
        <f t="shared" si="11"/>
        <v>357206</v>
      </c>
      <c r="AZ18" s="18">
        <f t="shared" si="11"/>
        <v>0</v>
      </c>
      <c r="BA18" s="86">
        <f t="shared" si="11"/>
        <v>357206</v>
      </c>
      <c r="BB18" s="85">
        <v>12251</v>
      </c>
      <c r="BC18" s="80">
        <v>-700</v>
      </c>
      <c r="BD18" s="19">
        <f>BB18+BC18</f>
        <v>11551</v>
      </c>
      <c r="BE18" s="36">
        <f>BA18+BD18</f>
        <v>368757</v>
      </c>
      <c r="BF18" s="78">
        <f>F18-AY18</f>
        <v>12251</v>
      </c>
      <c r="BG18" s="78">
        <f t="shared" si="12"/>
        <v>0</v>
      </c>
    </row>
    <row r="19" spans="1:59" s="16" customFormat="1" ht="45" customHeight="1" thickBot="1">
      <c r="A19" s="170"/>
      <c r="B19" s="173"/>
      <c r="C19" s="176"/>
      <c r="D19" s="179" t="s">
        <v>12</v>
      </c>
      <c r="E19" s="180"/>
      <c r="F19" s="21">
        <f>F17+F18</f>
        <v>2349703</v>
      </c>
      <c r="G19" s="22">
        <f>G17+G18</f>
        <v>-700</v>
      </c>
      <c r="H19" s="23">
        <f>H17+H18</f>
        <v>2349003</v>
      </c>
      <c r="I19" s="21"/>
      <c r="J19" s="22"/>
      <c r="K19" s="23"/>
      <c r="L19" s="21">
        <f t="shared" ref="L19:BE19" si="13">L17+L18</f>
        <v>0</v>
      </c>
      <c r="M19" s="22">
        <f t="shared" si="13"/>
        <v>0</v>
      </c>
      <c r="N19" s="23">
        <f t="shared" si="13"/>
        <v>0</v>
      </c>
      <c r="O19" s="21">
        <f t="shared" si="13"/>
        <v>1162351</v>
      </c>
      <c r="P19" s="22">
        <f t="shared" si="13"/>
        <v>0</v>
      </c>
      <c r="Q19" s="23">
        <f t="shared" si="13"/>
        <v>1162351</v>
      </c>
      <c r="R19" s="21">
        <f t="shared" si="13"/>
        <v>1162351</v>
      </c>
      <c r="S19" s="22">
        <f t="shared" si="13"/>
        <v>0</v>
      </c>
      <c r="T19" s="23">
        <f t="shared" si="13"/>
        <v>1162351</v>
      </c>
      <c r="U19" s="21">
        <f t="shared" si="13"/>
        <v>0</v>
      </c>
      <c r="V19" s="22">
        <f t="shared" si="13"/>
        <v>0</v>
      </c>
      <c r="W19" s="23">
        <f t="shared" si="13"/>
        <v>0</v>
      </c>
      <c r="X19" s="21">
        <f t="shared" si="13"/>
        <v>0</v>
      </c>
      <c r="Y19" s="22">
        <f t="shared" si="13"/>
        <v>0</v>
      </c>
      <c r="Z19" s="23">
        <f t="shared" si="13"/>
        <v>0</v>
      </c>
      <c r="AA19" s="21">
        <f t="shared" si="13"/>
        <v>0</v>
      </c>
      <c r="AB19" s="22">
        <f t="shared" si="13"/>
        <v>0</v>
      </c>
      <c r="AC19" s="23">
        <f t="shared" si="13"/>
        <v>0</v>
      </c>
      <c r="AD19" s="21">
        <f t="shared" si="13"/>
        <v>0</v>
      </c>
      <c r="AE19" s="22">
        <f t="shared" si="13"/>
        <v>0</v>
      </c>
      <c r="AF19" s="23">
        <f t="shared" si="13"/>
        <v>0</v>
      </c>
      <c r="AG19" s="21">
        <f t="shared" si="13"/>
        <v>0</v>
      </c>
      <c r="AH19" s="22">
        <f t="shared" si="13"/>
        <v>0</v>
      </c>
      <c r="AI19" s="23">
        <f t="shared" si="13"/>
        <v>0</v>
      </c>
      <c r="AJ19" s="21">
        <f t="shared" si="13"/>
        <v>0</v>
      </c>
      <c r="AK19" s="22">
        <f t="shared" si="13"/>
        <v>0</v>
      </c>
      <c r="AL19" s="23">
        <f t="shared" si="13"/>
        <v>0</v>
      </c>
      <c r="AM19" s="21">
        <f t="shared" si="13"/>
        <v>0</v>
      </c>
      <c r="AN19" s="21">
        <f t="shared" si="13"/>
        <v>0</v>
      </c>
      <c r="AO19" s="21">
        <f t="shared" si="13"/>
        <v>0</v>
      </c>
      <c r="AP19" s="21">
        <f t="shared" si="13"/>
        <v>0</v>
      </c>
      <c r="AQ19" s="21">
        <f t="shared" si="13"/>
        <v>0</v>
      </c>
      <c r="AR19" s="21">
        <f t="shared" si="13"/>
        <v>0</v>
      </c>
      <c r="AS19" s="21">
        <f t="shared" si="13"/>
        <v>0</v>
      </c>
      <c r="AT19" s="21">
        <f t="shared" si="13"/>
        <v>0</v>
      </c>
      <c r="AU19" s="21">
        <f t="shared" si="13"/>
        <v>0</v>
      </c>
      <c r="AV19" s="21">
        <f t="shared" si="13"/>
        <v>0</v>
      </c>
      <c r="AW19" s="21">
        <f t="shared" si="13"/>
        <v>0</v>
      </c>
      <c r="AX19" s="21">
        <f t="shared" si="13"/>
        <v>0</v>
      </c>
      <c r="AY19" s="21">
        <f t="shared" si="13"/>
        <v>2324702</v>
      </c>
      <c r="AZ19" s="22">
        <f t="shared" si="13"/>
        <v>0</v>
      </c>
      <c r="BA19" s="23">
        <f t="shared" si="13"/>
        <v>2324702</v>
      </c>
      <c r="BB19" s="21">
        <f t="shared" si="13"/>
        <v>25001</v>
      </c>
      <c r="BC19" s="22">
        <f t="shared" si="13"/>
        <v>-700</v>
      </c>
      <c r="BD19" s="23">
        <f t="shared" si="13"/>
        <v>24301</v>
      </c>
      <c r="BE19" s="24">
        <f t="shared" si="13"/>
        <v>2349003</v>
      </c>
      <c r="BF19" s="78">
        <f>F19-AY19</f>
        <v>25001</v>
      </c>
      <c r="BG19" s="78">
        <f t="shared" si="12"/>
        <v>0</v>
      </c>
    </row>
    <row r="20" spans="1:59" s="79" customFormat="1" ht="45" customHeight="1" thickBot="1">
      <c r="A20" s="151">
        <v>3</v>
      </c>
      <c r="B20" s="171" t="s">
        <v>46</v>
      </c>
      <c r="C20" s="181" t="s">
        <v>3</v>
      </c>
      <c r="D20" s="182" t="s">
        <v>22</v>
      </c>
      <c r="E20" s="87" t="s">
        <v>28</v>
      </c>
      <c r="F20" s="13">
        <v>399080</v>
      </c>
      <c r="G20" s="88">
        <v>122320</v>
      </c>
      <c r="H20" s="35">
        <f>F20+G20</f>
        <v>521400</v>
      </c>
      <c r="I20" s="13"/>
      <c r="J20" s="74"/>
      <c r="K20" s="12"/>
      <c r="L20" s="13"/>
      <c r="M20" s="71">
        <v>0</v>
      </c>
      <c r="N20" s="12">
        <f>L20+M20</f>
        <v>0</v>
      </c>
      <c r="O20" s="13">
        <v>194378</v>
      </c>
      <c r="P20" s="88">
        <v>122320</v>
      </c>
      <c r="Q20" s="19">
        <f>P20+O20</f>
        <v>316698</v>
      </c>
      <c r="R20" s="13">
        <v>0</v>
      </c>
      <c r="S20" s="71">
        <v>0</v>
      </c>
      <c r="T20" s="12">
        <f>R20+S20</f>
        <v>0</v>
      </c>
      <c r="U20" s="13"/>
      <c r="V20" s="71">
        <v>0</v>
      </c>
      <c r="W20" s="12">
        <f>U20+V20</f>
        <v>0</v>
      </c>
      <c r="X20" s="13">
        <v>0</v>
      </c>
      <c r="Y20" s="71">
        <v>0</v>
      </c>
      <c r="Z20" s="12">
        <f>X20+Y20</f>
        <v>0</v>
      </c>
      <c r="AA20" s="13">
        <v>0</v>
      </c>
      <c r="AB20" s="71">
        <v>0</v>
      </c>
      <c r="AC20" s="12">
        <f>AA20+AB20</f>
        <v>0</v>
      </c>
      <c r="AD20" s="13">
        <v>0</v>
      </c>
      <c r="AE20" s="71">
        <v>0</v>
      </c>
      <c r="AF20" s="12">
        <f>AD20+AE20</f>
        <v>0</v>
      </c>
      <c r="AG20" s="13">
        <v>0</v>
      </c>
      <c r="AH20" s="71">
        <v>0</v>
      </c>
      <c r="AI20" s="12">
        <f>AG20+AH20</f>
        <v>0</v>
      </c>
      <c r="AJ20" s="13">
        <v>0</v>
      </c>
      <c r="AK20" s="71">
        <v>0</v>
      </c>
      <c r="AL20" s="12">
        <f>AJ20+AK20</f>
        <v>0</v>
      </c>
      <c r="AM20" s="75"/>
      <c r="AN20" s="74"/>
      <c r="AO20" s="12"/>
      <c r="AP20" s="30"/>
      <c r="AQ20" s="31"/>
      <c r="AR20" s="32"/>
      <c r="AS20" s="30"/>
      <c r="AT20" s="31"/>
      <c r="AU20" s="32"/>
      <c r="AV20" s="30"/>
      <c r="AW20" s="31"/>
      <c r="AX20" s="32"/>
      <c r="AY20" s="76">
        <f t="shared" ref="AY20:BA21" si="14">I20+L20+O20+R20+U20</f>
        <v>194378</v>
      </c>
      <c r="AZ20" s="71">
        <f t="shared" si="14"/>
        <v>122320</v>
      </c>
      <c r="BA20" s="77">
        <f t="shared" si="14"/>
        <v>316698</v>
      </c>
      <c r="BB20" s="76">
        <v>204702</v>
      </c>
      <c r="BC20" s="88"/>
      <c r="BD20" s="12">
        <f>BB20+BC20</f>
        <v>204702</v>
      </c>
      <c r="BE20" s="14">
        <f>BA20+BD20</f>
        <v>521400</v>
      </c>
      <c r="BF20" s="78">
        <f t="shared" ref="BF20:BF21" si="15">F20-AY20</f>
        <v>204702</v>
      </c>
      <c r="BG20" s="78">
        <f t="shared" si="12"/>
        <v>0</v>
      </c>
    </row>
    <row r="21" spans="1:59" s="79" customFormat="1" ht="45" customHeight="1" thickBot="1">
      <c r="A21" s="151"/>
      <c r="B21" s="172"/>
      <c r="C21" s="181"/>
      <c r="D21" s="183"/>
      <c r="E21" s="89" t="s">
        <v>47</v>
      </c>
      <c r="F21" s="17">
        <v>2351446</v>
      </c>
      <c r="G21" s="80">
        <v>344197</v>
      </c>
      <c r="H21" s="19">
        <f>F21+G21</f>
        <v>2695643</v>
      </c>
      <c r="I21" s="17"/>
      <c r="J21" s="81"/>
      <c r="K21" s="19"/>
      <c r="L21" s="17"/>
      <c r="M21" s="81">
        <v>0</v>
      </c>
      <c r="N21" s="19">
        <f>M21+L21</f>
        <v>0</v>
      </c>
      <c r="O21" s="17">
        <v>1752855</v>
      </c>
      <c r="P21" s="80">
        <v>344197</v>
      </c>
      <c r="Q21" s="19">
        <f>P21+O21</f>
        <v>2097052</v>
      </c>
      <c r="R21" s="17">
        <v>485925</v>
      </c>
      <c r="S21" s="81">
        <v>0</v>
      </c>
      <c r="T21" s="19">
        <f>R21+S21</f>
        <v>485925</v>
      </c>
      <c r="U21" s="17">
        <v>0</v>
      </c>
      <c r="V21" s="18">
        <v>0</v>
      </c>
      <c r="W21" s="19">
        <f>V21+U21</f>
        <v>0</v>
      </c>
      <c r="X21" s="17">
        <v>0</v>
      </c>
      <c r="Y21" s="18">
        <v>0</v>
      </c>
      <c r="Z21" s="19">
        <f>Y21+X21</f>
        <v>0</v>
      </c>
      <c r="AA21" s="17">
        <v>0</v>
      </c>
      <c r="AB21" s="18">
        <v>0</v>
      </c>
      <c r="AC21" s="19">
        <f>AB21+AA21</f>
        <v>0</v>
      </c>
      <c r="AD21" s="17">
        <v>0</v>
      </c>
      <c r="AE21" s="18">
        <v>0</v>
      </c>
      <c r="AF21" s="19">
        <f>AE21+AD21</f>
        <v>0</v>
      </c>
      <c r="AG21" s="17">
        <v>0</v>
      </c>
      <c r="AH21" s="18">
        <v>0</v>
      </c>
      <c r="AI21" s="19">
        <f>AH21+AG21</f>
        <v>0</v>
      </c>
      <c r="AJ21" s="17">
        <v>0</v>
      </c>
      <c r="AK21" s="18">
        <v>0</v>
      </c>
      <c r="AL21" s="19">
        <f>AK21+AJ21</f>
        <v>0</v>
      </c>
      <c r="AM21" s="82"/>
      <c r="AN21" s="83"/>
      <c r="AO21" s="33"/>
      <c r="AP21" s="20"/>
      <c r="AQ21" s="34"/>
      <c r="AR21" s="84"/>
      <c r="AS21" s="20"/>
      <c r="AT21" s="34"/>
      <c r="AU21" s="84"/>
      <c r="AV21" s="20"/>
      <c r="AW21" s="34"/>
      <c r="AX21" s="84"/>
      <c r="AY21" s="85">
        <f t="shared" si="14"/>
        <v>2238780</v>
      </c>
      <c r="AZ21" s="18">
        <f t="shared" si="14"/>
        <v>344197</v>
      </c>
      <c r="BA21" s="86">
        <f t="shared" si="14"/>
        <v>2582977</v>
      </c>
      <c r="BB21" s="85">
        <v>112666</v>
      </c>
      <c r="BC21" s="81"/>
      <c r="BD21" s="19">
        <f>BB21+BC21</f>
        <v>112666</v>
      </c>
      <c r="BE21" s="36">
        <f>BA21+BD21</f>
        <v>2695643</v>
      </c>
      <c r="BF21" s="78">
        <f t="shared" si="15"/>
        <v>112666</v>
      </c>
      <c r="BG21" s="78">
        <f t="shared" si="12"/>
        <v>0</v>
      </c>
    </row>
    <row r="22" spans="1:59" s="16" customFormat="1" ht="45" customHeight="1" thickBot="1">
      <c r="A22" s="151"/>
      <c r="B22" s="172"/>
      <c r="C22" s="181"/>
      <c r="D22" s="184" t="s">
        <v>12</v>
      </c>
      <c r="E22" s="185"/>
      <c r="F22" s="90">
        <f>F20+F21</f>
        <v>2750526</v>
      </c>
      <c r="G22" s="91">
        <f>G20+G21</f>
        <v>466517</v>
      </c>
      <c r="H22" s="92">
        <f>H20+H21</f>
        <v>3217043</v>
      </c>
      <c r="I22" s="90"/>
      <c r="J22" s="91"/>
      <c r="K22" s="92"/>
      <c r="L22" s="90">
        <f t="shared" ref="L22:BE22" si="16">L20+L21</f>
        <v>0</v>
      </c>
      <c r="M22" s="91">
        <f t="shared" si="16"/>
        <v>0</v>
      </c>
      <c r="N22" s="92">
        <f t="shared" si="16"/>
        <v>0</v>
      </c>
      <c r="O22" s="90">
        <f t="shared" si="16"/>
        <v>1947233</v>
      </c>
      <c r="P22" s="91">
        <f t="shared" si="16"/>
        <v>466517</v>
      </c>
      <c r="Q22" s="92">
        <f t="shared" si="16"/>
        <v>2413750</v>
      </c>
      <c r="R22" s="90">
        <f t="shared" si="16"/>
        <v>485925</v>
      </c>
      <c r="S22" s="91">
        <f t="shared" si="16"/>
        <v>0</v>
      </c>
      <c r="T22" s="92">
        <f t="shared" si="16"/>
        <v>485925</v>
      </c>
      <c r="U22" s="90">
        <f t="shared" si="16"/>
        <v>0</v>
      </c>
      <c r="V22" s="91">
        <f t="shared" si="16"/>
        <v>0</v>
      </c>
      <c r="W22" s="92">
        <f t="shared" si="16"/>
        <v>0</v>
      </c>
      <c r="X22" s="90">
        <f t="shared" si="16"/>
        <v>0</v>
      </c>
      <c r="Y22" s="91">
        <f t="shared" si="16"/>
        <v>0</v>
      </c>
      <c r="Z22" s="92">
        <f t="shared" si="16"/>
        <v>0</v>
      </c>
      <c r="AA22" s="90">
        <f t="shared" si="16"/>
        <v>0</v>
      </c>
      <c r="AB22" s="91">
        <f t="shared" si="16"/>
        <v>0</v>
      </c>
      <c r="AC22" s="92">
        <f t="shared" si="16"/>
        <v>0</v>
      </c>
      <c r="AD22" s="90">
        <f t="shared" si="16"/>
        <v>0</v>
      </c>
      <c r="AE22" s="91">
        <f t="shared" si="16"/>
        <v>0</v>
      </c>
      <c r="AF22" s="92">
        <f t="shared" si="16"/>
        <v>0</v>
      </c>
      <c r="AG22" s="90">
        <f t="shared" si="16"/>
        <v>0</v>
      </c>
      <c r="AH22" s="91">
        <f t="shared" si="16"/>
        <v>0</v>
      </c>
      <c r="AI22" s="92">
        <f t="shared" si="16"/>
        <v>0</v>
      </c>
      <c r="AJ22" s="90">
        <f t="shared" si="16"/>
        <v>0</v>
      </c>
      <c r="AK22" s="91">
        <f t="shared" si="16"/>
        <v>0</v>
      </c>
      <c r="AL22" s="92">
        <f t="shared" si="16"/>
        <v>0</v>
      </c>
      <c r="AM22" s="90">
        <f t="shared" si="16"/>
        <v>0</v>
      </c>
      <c r="AN22" s="90">
        <f t="shared" si="16"/>
        <v>0</v>
      </c>
      <c r="AO22" s="90">
        <f t="shared" si="16"/>
        <v>0</v>
      </c>
      <c r="AP22" s="90">
        <f t="shared" si="16"/>
        <v>0</v>
      </c>
      <c r="AQ22" s="90">
        <f t="shared" si="16"/>
        <v>0</v>
      </c>
      <c r="AR22" s="90">
        <f t="shared" si="16"/>
        <v>0</v>
      </c>
      <c r="AS22" s="90">
        <f t="shared" si="16"/>
        <v>0</v>
      </c>
      <c r="AT22" s="90">
        <f t="shared" si="16"/>
        <v>0</v>
      </c>
      <c r="AU22" s="90">
        <f t="shared" si="16"/>
        <v>0</v>
      </c>
      <c r="AV22" s="90">
        <f t="shared" si="16"/>
        <v>0</v>
      </c>
      <c r="AW22" s="90">
        <f t="shared" si="16"/>
        <v>0</v>
      </c>
      <c r="AX22" s="90">
        <f t="shared" si="16"/>
        <v>0</v>
      </c>
      <c r="AY22" s="90">
        <f t="shared" si="16"/>
        <v>2433158</v>
      </c>
      <c r="AZ22" s="91">
        <f t="shared" si="16"/>
        <v>466517</v>
      </c>
      <c r="BA22" s="92">
        <f t="shared" si="16"/>
        <v>2899675</v>
      </c>
      <c r="BB22" s="90">
        <f t="shared" si="16"/>
        <v>317368</v>
      </c>
      <c r="BC22" s="91">
        <f t="shared" si="16"/>
        <v>0</v>
      </c>
      <c r="BD22" s="92">
        <f t="shared" si="16"/>
        <v>317368</v>
      </c>
      <c r="BE22" s="93">
        <f t="shared" si="16"/>
        <v>3217043</v>
      </c>
      <c r="BF22" s="78">
        <f>F22-AY22</f>
        <v>317368</v>
      </c>
      <c r="BG22" s="78">
        <f t="shared" si="12"/>
        <v>0</v>
      </c>
    </row>
    <row r="23" spans="1:59" s="79" customFormat="1" ht="45" customHeight="1" thickBot="1">
      <c r="A23" s="151"/>
      <c r="B23" s="172"/>
      <c r="C23" s="181"/>
      <c r="D23" s="182" t="s">
        <v>25</v>
      </c>
      <c r="E23" s="87" t="s">
        <v>28</v>
      </c>
      <c r="F23" s="13">
        <v>1450920</v>
      </c>
      <c r="G23" s="29">
        <v>0</v>
      </c>
      <c r="H23" s="35">
        <f>F23+G23</f>
        <v>1450920</v>
      </c>
      <c r="I23" s="13"/>
      <c r="J23" s="74"/>
      <c r="K23" s="12"/>
      <c r="L23" s="13"/>
      <c r="M23" s="71">
        <v>0</v>
      </c>
      <c r="N23" s="12">
        <f>L23+M23</f>
        <v>0</v>
      </c>
      <c r="O23" s="13">
        <v>706695</v>
      </c>
      <c r="P23" s="29">
        <v>0</v>
      </c>
      <c r="Q23" s="19">
        <f>P23+O23</f>
        <v>706695</v>
      </c>
      <c r="R23" s="13">
        <v>0</v>
      </c>
      <c r="S23" s="71">
        <v>0</v>
      </c>
      <c r="T23" s="12">
        <f>R23+S23</f>
        <v>0</v>
      </c>
      <c r="U23" s="13"/>
      <c r="V23" s="71">
        <v>0</v>
      </c>
      <c r="W23" s="12">
        <f>U23+V23</f>
        <v>0</v>
      </c>
      <c r="X23" s="13">
        <v>0</v>
      </c>
      <c r="Y23" s="71">
        <v>0</v>
      </c>
      <c r="Z23" s="12">
        <f>X23+Y23</f>
        <v>0</v>
      </c>
      <c r="AA23" s="13">
        <v>0</v>
      </c>
      <c r="AB23" s="71">
        <v>0</v>
      </c>
      <c r="AC23" s="12">
        <f>AA23+AB23</f>
        <v>0</v>
      </c>
      <c r="AD23" s="13">
        <v>0</v>
      </c>
      <c r="AE23" s="71">
        <v>0</v>
      </c>
      <c r="AF23" s="12">
        <f>AD23+AE23</f>
        <v>0</v>
      </c>
      <c r="AG23" s="13">
        <v>0</v>
      </c>
      <c r="AH23" s="71">
        <v>0</v>
      </c>
      <c r="AI23" s="12">
        <f>AG23+AH23</f>
        <v>0</v>
      </c>
      <c r="AJ23" s="13">
        <v>0</v>
      </c>
      <c r="AK23" s="71">
        <v>0</v>
      </c>
      <c r="AL23" s="12">
        <f>AJ23+AK23</f>
        <v>0</v>
      </c>
      <c r="AM23" s="75"/>
      <c r="AN23" s="74"/>
      <c r="AO23" s="12"/>
      <c r="AP23" s="30"/>
      <c r="AQ23" s="31"/>
      <c r="AR23" s="32"/>
      <c r="AS23" s="30"/>
      <c r="AT23" s="31"/>
      <c r="AU23" s="32"/>
      <c r="AV23" s="30"/>
      <c r="AW23" s="31"/>
      <c r="AX23" s="32"/>
      <c r="AY23" s="76">
        <f t="shared" ref="AY23:BA24" si="17">I23+L23+O23+R23+U23</f>
        <v>706695</v>
      </c>
      <c r="AZ23" s="71">
        <f t="shared" si="17"/>
        <v>0</v>
      </c>
      <c r="BA23" s="77">
        <f t="shared" si="17"/>
        <v>706695</v>
      </c>
      <c r="BB23" s="76">
        <v>744225</v>
      </c>
      <c r="BC23" s="88"/>
      <c r="BD23" s="12">
        <f>BB23+BC23</f>
        <v>744225</v>
      </c>
      <c r="BE23" s="14">
        <f>BA23+BD23</f>
        <v>1450920</v>
      </c>
      <c r="BF23" s="78">
        <f t="shared" ref="BF23:BF24" si="18">F23-AY23</f>
        <v>744225</v>
      </c>
      <c r="BG23" s="78">
        <f t="shared" si="12"/>
        <v>0</v>
      </c>
    </row>
    <row r="24" spans="1:59" s="79" customFormat="1" ht="45" customHeight="1" thickBot="1">
      <c r="A24" s="151"/>
      <c r="B24" s="172"/>
      <c r="C24" s="181"/>
      <c r="D24" s="183"/>
      <c r="E24" s="89" t="s">
        <v>47</v>
      </c>
      <c r="F24" s="17">
        <v>8549080</v>
      </c>
      <c r="G24" s="81">
        <v>0</v>
      </c>
      <c r="H24" s="19">
        <f>F24+G24</f>
        <v>8549080</v>
      </c>
      <c r="I24" s="17"/>
      <c r="J24" s="81"/>
      <c r="K24" s="19"/>
      <c r="L24" s="17"/>
      <c r="M24" s="81">
        <v>0</v>
      </c>
      <c r="N24" s="19">
        <f>M24+L24</f>
        <v>0</v>
      </c>
      <c r="O24" s="17">
        <v>6372798</v>
      </c>
      <c r="P24" s="81">
        <v>0</v>
      </c>
      <c r="Q24" s="19">
        <f>P24+O24</f>
        <v>6372798</v>
      </c>
      <c r="R24" s="17">
        <v>1766668</v>
      </c>
      <c r="S24" s="81">
        <v>0</v>
      </c>
      <c r="T24" s="19">
        <f>R24+S24</f>
        <v>1766668</v>
      </c>
      <c r="U24" s="17">
        <v>0</v>
      </c>
      <c r="V24" s="18">
        <v>0</v>
      </c>
      <c r="W24" s="19">
        <f>V24+U24</f>
        <v>0</v>
      </c>
      <c r="X24" s="17">
        <v>0</v>
      </c>
      <c r="Y24" s="18">
        <v>0</v>
      </c>
      <c r="Z24" s="19">
        <f>Y24+X24</f>
        <v>0</v>
      </c>
      <c r="AA24" s="17">
        <v>0</v>
      </c>
      <c r="AB24" s="18">
        <v>0</v>
      </c>
      <c r="AC24" s="19">
        <f>AB24+AA24</f>
        <v>0</v>
      </c>
      <c r="AD24" s="17">
        <v>0</v>
      </c>
      <c r="AE24" s="18">
        <v>0</v>
      </c>
      <c r="AF24" s="19">
        <f>AE24+AD24</f>
        <v>0</v>
      </c>
      <c r="AG24" s="17">
        <v>0</v>
      </c>
      <c r="AH24" s="18">
        <v>0</v>
      </c>
      <c r="AI24" s="19">
        <f>AH24+AG24</f>
        <v>0</v>
      </c>
      <c r="AJ24" s="17">
        <v>0</v>
      </c>
      <c r="AK24" s="18">
        <v>0</v>
      </c>
      <c r="AL24" s="19">
        <f>AK24+AJ24</f>
        <v>0</v>
      </c>
      <c r="AM24" s="82"/>
      <c r="AN24" s="83"/>
      <c r="AO24" s="33"/>
      <c r="AP24" s="20"/>
      <c r="AQ24" s="34"/>
      <c r="AR24" s="84"/>
      <c r="AS24" s="20"/>
      <c r="AT24" s="34"/>
      <c r="AU24" s="84"/>
      <c r="AV24" s="20"/>
      <c r="AW24" s="34"/>
      <c r="AX24" s="84"/>
      <c r="AY24" s="85">
        <f t="shared" si="17"/>
        <v>8139466</v>
      </c>
      <c r="AZ24" s="18">
        <f t="shared" si="17"/>
        <v>0</v>
      </c>
      <c r="BA24" s="86">
        <f t="shared" si="17"/>
        <v>8139466</v>
      </c>
      <c r="BB24" s="85">
        <v>409614</v>
      </c>
      <c r="BC24" s="81"/>
      <c r="BD24" s="19">
        <f>BB24+BC24</f>
        <v>409614</v>
      </c>
      <c r="BE24" s="36">
        <f>BA24+BD24</f>
        <v>8549080</v>
      </c>
      <c r="BF24" s="78">
        <f t="shared" si="18"/>
        <v>409614</v>
      </c>
      <c r="BG24" s="78">
        <f t="shared" si="12"/>
        <v>0</v>
      </c>
    </row>
    <row r="25" spans="1:59" s="16" customFormat="1" ht="45" customHeight="1" thickBot="1">
      <c r="A25" s="151"/>
      <c r="B25" s="172"/>
      <c r="C25" s="181"/>
      <c r="D25" s="184" t="s">
        <v>12</v>
      </c>
      <c r="E25" s="185"/>
      <c r="F25" s="90">
        <f>F23+F24</f>
        <v>10000000</v>
      </c>
      <c r="G25" s="91">
        <f>G23+G24</f>
        <v>0</v>
      </c>
      <c r="H25" s="92">
        <f>H23+H24</f>
        <v>10000000</v>
      </c>
      <c r="I25" s="90"/>
      <c r="J25" s="91"/>
      <c r="K25" s="92"/>
      <c r="L25" s="90">
        <f t="shared" ref="L25:BE25" si="19">L23+L24</f>
        <v>0</v>
      </c>
      <c r="M25" s="91">
        <f t="shared" si="19"/>
        <v>0</v>
      </c>
      <c r="N25" s="92">
        <f t="shared" si="19"/>
        <v>0</v>
      </c>
      <c r="O25" s="90">
        <f t="shared" si="19"/>
        <v>7079493</v>
      </c>
      <c r="P25" s="91">
        <f t="shared" si="19"/>
        <v>0</v>
      </c>
      <c r="Q25" s="92">
        <f t="shared" si="19"/>
        <v>7079493</v>
      </c>
      <c r="R25" s="90">
        <f t="shared" si="19"/>
        <v>1766668</v>
      </c>
      <c r="S25" s="91">
        <f t="shared" si="19"/>
        <v>0</v>
      </c>
      <c r="T25" s="92">
        <f t="shared" si="19"/>
        <v>1766668</v>
      </c>
      <c r="U25" s="90">
        <f t="shared" si="19"/>
        <v>0</v>
      </c>
      <c r="V25" s="91">
        <f t="shared" si="19"/>
        <v>0</v>
      </c>
      <c r="W25" s="92">
        <f t="shared" si="19"/>
        <v>0</v>
      </c>
      <c r="X25" s="90">
        <f t="shared" si="19"/>
        <v>0</v>
      </c>
      <c r="Y25" s="91">
        <f t="shared" si="19"/>
        <v>0</v>
      </c>
      <c r="Z25" s="92">
        <f t="shared" si="19"/>
        <v>0</v>
      </c>
      <c r="AA25" s="90">
        <f t="shared" si="19"/>
        <v>0</v>
      </c>
      <c r="AB25" s="91">
        <f t="shared" si="19"/>
        <v>0</v>
      </c>
      <c r="AC25" s="92">
        <f t="shared" si="19"/>
        <v>0</v>
      </c>
      <c r="AD25" s="90">
        <f t="shared" si="19"/>
        <v>0</v>
      </c>
      <c r="AE25" s="91">
        <f t="shared" si="19"/>
        <v>0</v>
      </c>
      <c r="AF25" s="92">
        <f t="shared" si="19"/>
        <v>0</v>
      </c>
      <c r="AG25" s="90">
        <f t="shared" si="19"/>
        <v>0</v>
      </c>
      <c r="AH25" s="91">
        <f t="shared" si="19"/>
        <v>0</v>
      </c>
      <c r="AI25" s="92">
        <f t="shared" si="19"/>
        <v>0</v>
      </c>
      <c r="AJ25" s="90">
        <f t="shared" si="19"/>
        <v>0</v>
      </c>
      <c r="AK25" s="91">
        <f t="shared" si="19"/>
        <v>0</v>
      </c>
      <c r="AL25" s="92">
        <f t="shared" si="19"/>
        <v>0</v>
      </c>
      <c r="AM25" s="90">
        <f t="shared" si="19"/>
        <v>0</v>
      </c>
      <c r="AN25" s="90">
        <f t="shared" si="19"/>
        <v>0</v>
      </c>
      <c r="AO25" s="90">
        <f t="shared" si="19"/>
        <v>0</v>
      </c>
      <c r="AP25" s="90">
        <f t="shared" si="19"/>
        <v>0</v>
      </c>
      <c r="AQ25" s="90">
        <f t="shared" si="19"/>
        <v>0</v>
      </c>
      <c r="AR25" s="90">
        <f t="shared" si="19"/>
        <v>0</v>
      </c>
      <c r="AS25" s="90">
        <f t="shared" si="19"/>
        <v>0</v>
      </c>
      <c r="AT25" s="90">
        <f t="shared" si="19"/>
        <v>0</v>
      </c>
      <c r="AU25" s="90">
        <f t="shared" si="19"/>
        <v>0</v>
      </c>
      <c r="AV25" s="90">
        <f t="shared" si="19"/>
        <v>0</v>
      </c>
      <c r="AW25" s="90">
        <f t="shared" si="19"/>
        <v>0</v>
      </c>
      <c r="AX25" s="90">
        <f t="shared" si="19"/>
        <v>0</v>
      </c>
      <c r="AY25" s="90">
        <f t="shared" si="19"/>
        <v>8846161</v>
      </c>
      <c r="AZ25" s="91">
        <f t="shared" si="19"/>
        <v>0</v>
      </c>
      <c r="BA25" s="92">
        <f t="shared" si="19"/>
        <v>8846161</v>
      </c>
      <c r="BB25" s="90">
        <f t="shared" si="19"/>
        <v>1153839</v>
      </c>
      <c r="BC25" s="91">
        <f t="shared" si="19"/>
        <v>0</v>
      </c>
      <c r="BD25" s="92">
        <f t="shared" si="19"/>
        <v>1153839</v>
      </c>
      <c r="BE25" s="93">
        <f t="shared" si="19"/>
        <v>10000000</v>
      </c>
      <c r="BF25" s="78">
        <f>F25-AY25</f>
        <v>1153839</v>
      </c>
      <c r="BG25" s="78">
        <f t="shared" si="12"/>
        <v>0</v>
      </c>
    </row>
    <row r="26" spans="1:59" s="16" customFormat="1" ht="45" customHeight="1" thickBot="1">
      <c r="A26" s="151"/>
      <c r="B26" s="172"/>
      <c r="C26" s="181"/>
      <c r="D26" s="186" t="s">
        <v>28</v>
      </c>
      <c r="E26" s="187"/>
      <c r="F26" s="94">
        <f>F20+F23</f>
        <v>1850000</v>
      </c>
      <c r="G26" s="94">
        <f t="shared" ref="G26:BE27" si="20">G20+G23</f>
        <v>122320</v>
      </c>
      <c r="H26" s="94">
        <f t="shared" si="20"/>
        <v>1972320</v>
      </c>
      <c r="I26" s="94">
        <f t="shared" si="20"/>
        <v>0</v>
      </c>
      <c r="J26" s="94">
        <f t="shared" si="20"/>
        <v>0</v>
      </c>
      <c r="K26" s="94">
        <f t="shared" si="20"/>
        <v>0</v>
      </c>
      <c r="L26" s="94">
        <f t="shared" si="20"/>
        <v>0</v>
      </c>
      <c r="M26" s="94">
        <f t="shared" si="20"/>
        <v>0</v>
      </c>
      <c r="N26" s="94">
        <f t="shared" si="20"/>
        <v>0</v>
      </c>
      <c r="O26" s="94">
        <f t="shared" si="20"/>
        <v>901073</v>
      </c>
      <c r="P26" s="94">
        <f t="shared" si="20"/>
        <v>122320</v>
      </c>
      <c r="Q26" s="94">
        <f t="shared" si="20"/>
        <v>1023393</v>
      </c>
      <c r="R26" s="94">
        <f t="shared" si="20"/>
        <v>0</v>
      </c>
      <c r="S26" s="94">
        <f t="shared" si="20"/>
        <v>0</v>
      </c>
      <c r="T26" s="94">
        <f t="shared" si="20"/>
        <v>0</v>
      </c>
      <c r="U26" s="94">
        <f t="shared" si="20"/>
        <v>0</v>
      </c>
      <c r="V26" s="94">
        <f t="shared" si="20"/>
        <v>0</v>
      </c>
      <c r="W26" s="94">
        <f t="shared" si="20"/>
        <v>0</v>
      </c>
      <c r="X26" s="94">
        <f t="shared" si="20"/>
        <v>0</v>
      </c>
      <c r="Y26" s="94">
        <f t="shared" si="20"/>
        <v>0</v>
      </c>
      <c r="Z26" s="94">
        <f t="shared" si="20"/>
        <v>0</v>
      </c>
      <c r="AA26" s="94">
        <f t="shared" si="20"/>
        <v>0</v>
      </c>
      <c r="AB26" s="94">
        <f t="shared" si="20"/>
        <v>0</v>
      </c>
      <c r="AC26" s="94">
        <f t="shared" si="20"/>
        <v>0</v>
      </c>
      <c r="AD26" s="94">
        <f t="shared" si="20"/>
        <v>0</v>
      </c>
      <c r="AE26" s="94">
        <f t="shared" si="20"/>
        <v>0</v>
      </c>
      <c r="AF26" s="94">
        <f t="shared" si="20"/>
        <v>0</v>
      </c>
      <c r="AG26" s="94">
        <f t="shared" si="20"/>
        <v>0</v>
      </c>
      <c r="AH26" s="94">
        <f t="shared" si="20"/>
        <v>0</v>
      </c>
      <c r="AI26" s="94">
        <f t="shared" si="20"/>
        <v>0</v>
      </c>
      <c r="AJ26" s="94">
        <f t="shared" si="20"/>
        <v>0</v>
      </c>
      <c r="AK26" s="94">
        <f t="shared" si="20"/>
        <v>0</v>
      </c>
      <c r="AL26" s="94">
        <f t="shared" si="20"/>
        <v>0</v>
      </c>
      <c r="AM26" s="94">
        <f t="shared" si="20"/>
        <v>0</v>
      </c>
      <c r="AN26" s="94">
        <f t="shared" si="20"/>
        <v>0</v>
      </c>
      <c r="AO26" s="94">
        <f t="shared" si="20"/>
        <v>0</v>
      </c>
      <c r="AP26" s="94">
        <f t="shared" si="20"/>
        <v>0</v>
      </c>
      <c r="AQ26" s="94">
        <f t="shared" si="20"/>
        <v>0</v>
      </c>
      <c r="AR26" s="94">
        <f t="shared" si="20"/>
        <v>0</v>
      </c>
      <c r="AS26" s="94">
        <f t="shared" si="20"/>
        <v>0</v>
      </c>
      <c r="AT26" s="94">
        <f t="shared" si="20"/>
        <v>0</v>
      </c>
      <c r="AU26" s="94">
        <f t="shared" si="20"/>
        <v>0</v>
      </c>
      <c r="AV26" s="94">
        <f t="shared" si="20"/>
        <v>0</v>
      </c>
      <c r="AW26" s="94">
        <f t="shared" si="20"/>
        <v>0</v>
      </c>
      <c r="AX26" s="94">
        <f t="shared" si="20"/>
        <v>0</v>
      </c>
      <c r="AY26" s="94">
        <f t="shared" si="20"/>
        <v>901073</v>
      </c>
      <c r="AZ26" s="94">
        <f t="shared" si="20"/>
        <v>122320</v>
      </c>
      <c r="BA26" s="94">
        <f t="shared" si="20"/>
        <v>1023393</v>
      </c>
      <c r="BB26" s="94">
        <f t="shared" si="20"/>
        <v>948927</v>
      </c>
      <c r="BC26" s="94">
        <f t="shared" si="20"/>
        <v>0</v>
      </c>
      <c r="BD26" s="94">
        <f t="shared" si="20"/>
        <v>948927</v>
      </c>
      <c r="BE26" s="94">
        <f t="shared" si="20"/>
        <v>1972320</v>
      </c>
      <c r="BF26" s="78"/>
      <c r="BG26" s="78"/>
    </row>
    <row r="27" spans="1:59" s="16" customFormat="1" ht="45" customHeight="1" thickBot="1">
      <c r="A27" s="151"/>
      <c r="B27" s="172"/>
      <c r="C27" s="181"/>
      <c r="D27" s="186" t="s">
        <v>47</v>
      </c>
      <c r="E27" s="187"/>
      <c r="F27" s="95">
        <f>F21+F24</f>
        <v>10900526</v>
      </c>
      <c r="G27" s="95">
        <f t="shared" si="20"/>
        <v>344197</v>
      </c>
      <c r="H27" s="95">
        <f t="shared" si="20"/>
        <v>11244723</v>
      </c>
      <c r="I27" s="95">
        <f t="shared" si="20"/>
        <v>0</v>
      </c>
      <c r="J27" s="95">
        <f t="shared" si="20"/>
        <v>0</v>
      </c>
      <c r="K27" s="95">
        <f t="shared" si="20"/>
        <v>0</v>
      </c>
      <c r="L27" s="95">
        <f t="shared" si="20"/>
        <v>0</v>
      </c>
      <c r="M27" s="95">
        <f t="shared" si="20"/>
        <v>0</v>
      </c>
      <c r="N27" s="95">
        <f t="shared" si="20"/>
        <v>0</v>
      </c>
      <c r="O27" s="95">
        <f t="shared" si="20"/>
        <v>8125653</v>
      </c>
      <c r="P27" s="95">
        <f t="shared" si="20"/>
        <v>344197</v>
      </c>
      <c r="Q27" s="95">
        <f t="shared" si="20"/>
        <v>8469850</v>
      </c>
      <c r="R27" s="95">
        <f t="shared" si="20"/>
        <v>2252593</v>
      </c>
      <c r="S27" s="95">
        <f t="shared" si="20"/>
        <v>0</v>
      </c>
      <c r="T27" s="95">
        <f t="shared" si="20"/>
        <v>2252593</v>
      </c>
      <c r="U27" s="95">
        <f t="shared" si="20"/>
        <v>0</v>
      </c>
      <c r="V27" s="95">
        <f t="shared" si="20"/>
        <v>0</v>
      </c>
      <c r="W27" s="95">
        <f t="shared" si="20"/>
        <v>0</v>
      </c>
      <c r="X27" s="95">
        <f t="shared" si="20"/>
        <v>0</v>
      </c>
      <c r="Y27" s="95">
        <f t="shared" si="20"/>
        <v>0</v>
      </c>
      <c r="Z27" s="95">
        <f t="shared" si="20"/>
        <v>0</v>
      </c>
      <c r="AA27" s="95">
        <f t="shared" si="20"/>
        <v>0</v>
      </c>
      <c r="AB27" s="95">
        <f t="shared" si="20"/>
        <v>0</v>
      </c>
      <c r="AC27" s="95">
        <f t="shared" si="20"/>
        <v>0</v>
      </c>
      <c r="AD27" s="95">
        <f t="shared" si="20"/>
        <v>0</v>
      </c>
      <c r="AE27" s="95">
        <f t="shared" si="20"/>
        <v>0</v>
      </c>
      <c r="AF27" s="95">
        <f t="shared" si="20"/>
        <v>0</v>
      </c>
      <c r="AG27" s="95">
        <f t="shared" si="20"/>
        <v>0</v>
      </c>
      <c r="AH27" s="95">
        <f t="shared" si="20"/>
        <v>0</v>
      </c>
      <c r="AI27" s="95">
        <f t="shared" si="20"/>
        <v>0</v>
      </c>
      <c r="AJ27" s="95">
        <f t="shared" si="20"/>
        <v>0</v>
      </c>
      <c r="AK27" s="95">
        <f t="shared" si="20"/>
        <v>0</v>
      </c>
      <c r="AL27" s="95">
        <f t="shared" si="20"/>
        <v>0</v>
      </c>
      <c r="AM27" s="95">
        <f t="shared" si="20"/>
        <v>0</v>
      </c>
      <c r="AN27" s="95">
        <f t="shared" si="20"/>
        <v>0</v>
      </c>
      <c r="AO27" s="95">
        <f t="shared" si="20"/>
        <v>0</v>
      </c>
      <c r="AP27" s="95">
        <f t="shared" si="20"/>
        <v>0</v>
      </c>
      <c r="AQ27" s="95">
        <f t="shared" si="20"/>
        <v>0</v>
      </c>
      <c r="AR27" s="95">
        <f t="shared" si="20"/>
        <v>0</v>
      </c>
      <c r="AS27" s="95">
        <f t="shared" si="20"/>
        <v>0</v>
      </c>
      <c r="AT27" s="95">
        <f t="shared" si="20"/>
        <v>0</v>
      </c>
      <c r="AU27" s="95">
        <f t="shared" si="20"/>
        <v>0</v>
      </c>
      <c r="AV27" s="95">
        <f t="shared" si="20"/>
        <v>0</v>
      </c>
      <c r="AW27" s="95">
        <f t="shared" si="20"/>
        <v>0</v>
      </c>
      <c r="AX27" s="95">
        <f t="shared" si="20"/>
        <v>0</v>
      </c>
      <c r="AY27" s="95">
        <f t="shared" si="20"/>
        <v>10378246</v>
      </c>
      <c r="AZ27" s="95">
        <f t="shared" si="20"/>
        <v>344197</v>
      </c>
      <c r="BA27" s="95">
        <f t="shared" si="20"/>
        <v>10722443</v>
      </c>
      <c r="BB27" s="95">
        <f t="shared" si="20"/>
        <v>522280</v>
      </c>
      <c r="BC27" s="95">
        <f t="shared" si="20"/>
        <v>0</v>
      </c>
      <c r="BD27" s="95">
        <f t="shared" si="20"/>
        <v>522280</v>
      </c>
      <c r="BE27" s="95">
        <f t="shared" si="20"/>
        <v>11244723</v>
      </c>
      <c r="BF27" s="78"/>
      <c r="BG27" s="78"/>
    </row>
    <row r="28" spans="1:59" s="16" customFormat="1" ht="45" customHeight="1" thickBot="1">
      <c r="A28" s="151"/>
      <c r="B28" s="173"/>
      <c r="C28" s="181"/>
      <c r="D28" s="179" t="s">
        <v>12</v>
      </c>
      <c r="E28" s="180"/>
      <c r="F28" s="21">
        <f>F26+F27</f>
        <v>12750526</v>
      </c>
      <c r="G28" s="22">
        <f t="shared" ref="G28:BE28" si="21">G26+G27</f>
        <v>466517</v>
      </c>
      <c r="H28" s="22">
        <f t="shared" si="21"/>
        <v>13217043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0</v>
      </c>
      <c r="O28" s="22">
        <f t="shared" si="21"/>
        <v>9026726</v>
      </c>
      <c r="P28" s="22">
        <f t="shared" si="21"/>
        <v>466517</v>
      </c>
      <c r="Q28" s="22">
        <f t="shared" si="21"/>
        <v>9493243</v>
      </c>
      <c r="R28" s="22">
        <f t="shared" si="21"/>
        <v>2252593</v>
      </c>
      <c r="S28" s="22">
        <f t="shared" si="21"/>
        <v>0</v>
      </c>
      <c r="T28" s="22">
        <f t="shared" si="21"/>
        <v>2252593</v>
      </c>
      <c r="U28" s="22">
        <f t="shared" si="21"/>
        <v>0</v>
      </c>
      <c r="V28" s="22">
        <f t="shared" si="21"/>
        <v>0</v>
      </c>
      <c r="W28" s="22">
        <f t="shared" si="21"/>
        <v>0</v>
      </c>
      <c r="X28" s="22">
        <f t="shared" si="21"/>
        <v>0</v>
      </c>
      <c r="Y28" s="22">
        <f t="shared" si="21"/>
        <v>0</v>
      </c>
      <c r="Z28" s="22">
        <f t="shared" si="21"/>
        <v>0</v>
      </c>
      <c r="AA28" s="22">
        <f t="shared" si="21"/>
        <v>0</v>
      </c>
      <c r="AB28" s="22">
        <f t="shared" si="21"/>
        <v>0</v>
      </c>
      <c r="AC28" s="22">
        <f t="shared" si="21"/>
        <v>0</v>
      </c>
      <c r="AD28" s="22">
        <f t="shared" si="21"/>
        <v>0</v>
      </c>
      <c r="AE28" s="22">
        <f t="shared" si="21"/>
        <v>0</v>
      </c>
      <c r="AF28" s="22">
        <f t="shared" si="21"/>
        <v>0</v>
      </c>
      <c r="AG28" s="22">
        <f t="shared" si="21"/>
        <v>0</v>
      </c>
      <c r="AH28" s="22">
        <f t="shared" si="21"/>
        <v>0</v>
      </c>
      <c r="AI28" s="22">
        <f t="shared" si="21"/>
        <v>0</v>
      </c>
      <c r="AJ28" s="22">
        <f t="shared" si="21"/>
        <v>0</v>
      </c>
      <c r="AK28" s="22">
        <f t="shared" si="21"/>
        <v>0</v>
      </c>
      <c r="AL28" s="22">
        <f t="shared" si="21"/>
        <v>0</v>
      </c>
      <c r="AM28" s="22">
        <f t="shared" si="21"/>
        <v>0</v>
      </c>
      <c r="AN28" s="22">
        <f t="shared" si="21"/>
        <v>0</v>
      </c>
      <c r="AO28" s="22">
        <f t="shared" si="21"/>
        <v>0</v>
      </c>
      <c r="AP28" s="22">
        <f t="shared" si="21"/>
        <v>0</v>
      </c>
      <c r="AQ28" s="22">
        <f t="shared" si="21"/>
        <v>0</v>
      </c>
      <c r="AR28" s="22">
        <f t="shared" si="21"/>
        <v>0</v>
      </c>
      <c r="AS28" s="22">
        <f t="shared" si="21"/>
        <v>0</v>
      </c>
      <c r="AT28" s="22">
        <f t="shared" si="21"/>
        <v>0</v>
      </c>
      <c r="AU28" s="22">
        <f t="shared" si="21"/>
        <v>0</v>
      </c>
      <c r="AV28" s="22">
        <f t="shared" si="21"/>
        <v>0</v>
      </c>
      <c r="AW28" s="22">
        <f t="shared" si="21"/>
        <v>0</v>
      </c>
      <c r="AX28" s="22">
        <f t="shared" si="21"/>
        <v>0</v>
      </c>
      <c r="AY28" s="22">
        <f t="shared" si="21"/>
        <v>11279319</v>
      </c>
      <c r="AZ28" s="22">
        <f t="shared" si="21"/>
        <v>466517</v>
      </c>
      <c r="BA28" s="22">
        <f t="shared" si="21"/>
        <v>11745836</v>
      </c>
      <c r="BB28" s="22">
        <f t="shared" si="21"/>
        <v>1471207</v>
      </c>
      <c r="BC28" s="22">
        <f t="shared" si="21"/>
        <v>0</v>
      </c>
      <c r="BD28" s="22">
        <f t="shared" si="21"/>
        <v>1471207</v>
      </c>
      <c r="BE28" s="22">
        <f t="shared" si="21"/>
        <v>13217043</v>
      </c>
      <c r="BF28" s="78"/>
      <c r="BG28" s="78"/>
    </row>
    <row r="29" spans="1:59" s="79" customFormat="1" ht="45" customHeight="1">
      <c r="A29" s="169">
        <v>4</v>
      </c>
      <c r="B29" s="171" t="s">
        <v>48</v>
      </c>
      <c r="C29" s="174" t="s">
        <v>2</v>
      </c>
      <c r="D29" s="189" t="s">
        <v>22</v>
      </c>
      <c r="E29" s="96" t="s">
        <v>28</v>
      </c>
      <c r="F29" s="13">
        <v>230662</v>
      </c>
      <c r="G29" s="29">
        <v>-2032</v>
      </c>
      <c r="H29" s="35">
        <f>F29+G29</f>
        <v>228630</v>
      </c>
      <c r="I29" s="13"/>
      <c r="J29" s="74"/>
      <c r="K29" s="12"/>
      <c r="L29" s="13"/>
      <c r="M29" s="71">
        <v>0</v>
      </c>
      <c r="N29" s="12">
        <f>L29+M29</f>
        <v>0</v>
      </c>
      <c r="O29" s="13">
        <v>92987</v>
      </c>
      <c r="P29" s="71">
        <v>0</v>
      </c>
      <c r="Q29" s="12">
        <f>O29+P29</f>
        <v>92987</v>
      </c>
      <c r="R29" s="13">
        <v>0</v>
      </c>
      <c r="S29" s="71">
        <v>0</v>
      </c>
      <c r="T29" s="12">
        <f>R29+S29</f>
        <v>0</v>
      </c>
      <c r="U29" s="13">
        <v>0</v>
      </c>
      <c r="V29" s="71">
        <v>0</v>
      </c>
      <c r="W29" s="12">
        <f>U29+V29</f>
        <v>0</v>
      </c>
      <c r="X29" s="13">
        <v>0</v>
      </c>
      <c r="Y29" s="71">
        <v>0</v>
      </c>
      <c r="Z29" s="12">
        <f>X29+Y29</f>
        <v>0</v>
      </c>
      <c r="AA29" s="13">
        <v>0</v>
      </c>
      <c r="AB29" s="71">
        <v>0</v>
      </c>
      <c r="AC29" s="12">
        <f>AA29+AB29</f>
        <v>0</v>
      </c>
      <c r="AD29" s="13">
        <v>0</v>
      </c>
      <c r="AE29" s="71">
        <v>0</v>
      </c>
      <c r="AF29" s="12">
        <f>AD29+AE29</f>
        <v>0</v>
      </c>
      <c r="AG29" s="13">
        <v>0</v>
      </c>
      <c r="AH29" s="71">
        <v>0</v>
      </c>
      <c r="AI29" s="12">
        <f>AG29+AH29</f>
        <v>0</v>
      </c>
      <c r="AJ29" s="13">
        <v>0</v>
      </c>
      <c r="AK29" s="71">
        <v>0</v>
      </c>
      <c r="AL29" s="12">
        <f>AJ29+AK29</f>
        <v>0</v>
      </c>
      <c r="AM29" s="75"/>
      <c r="AN29" s="74"/>
      <c r="AO29" s="12"/>
      <c r="AP29" s="30"/>
      <c r="AQ29" s="31"/>
      <c r="AR29" s="32"/>
      <c r="AS29" s="30"/>
      <c r="AT29" s="31"/>
      <c r="AU29" s="32"/>
      <c r="AV29" s="30"/>
      <c r="AW29" s="31"/>
      <c r="AX29" s="32"/>
      <c r="AY29" s="76">
        <f t="shared" ref="AY29:BA30" si="22">I29+L29+O29+R29+U29</f>
        <v>92987</v>
      </c>
      <c r="AZ29" s="88">
        <f t="shared" si="22"/>
        <v>0</v>
      </c>
      <c r="BA29" s="77">
        <f t="shared" si="22"/>
        <v>92987</v>
      </c>
      <c r="BB29" s="76">
        <v>137675</v>
      </c>
      <c r="BC29" s="88">
        <v>-2032</v>
      </c>
      <c r="BD29" s="12">
        <f>BB29+BC29</f>
        <v>135643</v>
      </c>
      <c r="BE29" s="14">
        <f>BA29+BD29</f>
        <v>228630</v>
      </c>
      <c r="BF29" s="78">
        <f t="shared" ref="BF29:BF31" si="23">F29-AY29</f>
        <v>137675</v>
      </c>
      <c r="BG29" s="78">
        <f t="shared" ref="BG29:BG46" si="24">H29-BE29</f>
        <v>0</v>
      </c>
    </row>
    <row r="30" spans="1:59" s="79" customFormat="1" ht="45" customHeight="1">
      <c r="A30" s="169"/>
      <c r="B30" s="172"/>
      <c r="C30" s="175"/>
      <c r="D30" s="190"/>
      <c r="E30" s="97" t="s">
        <v>31</v>
      </c>
      <c r="F30" s="17">
        <v>890488</v>
      </c>
      <c r="G30" s="81">
        <v>-45533</v>
      </c>
      <c r="H30" s="19">
        <f>F30+G30</f>
        <v>844955</v>
      </c>
      <c r="I30" s="17"/>
      <c r="J30" s="81"/>
      <c r="K30" s="19"/>
      <c r="L30" s="17"/>
      <c r="M30" s="81">
        <v>0</v>
      </c>
      <c r="N30" s="19">
        <f>M30+L30</f>
        <v>0</v>
      </c>
      <c r="O30" s="17">
        <v>0</v>
      </c>
      <c r="P30" s="81">
        <v>0</v>
      </c>
      <c r="Q30" s="19">
        <f>P30+O30</f>
        <v>0</v>
      </c>
      <c r="R30" s="17">
        <v>0</v>
      </c>
      <c r="S30" s="81">
        <v>0</v>
      </c>
      <c r="T30" s="19">
        <f>R30+S30</f>
        <v>0</v>
      </c>
      <c r="U30" s="17">
        <v>0</v>
      </c>
      <c r="V30" s="18">
        <v>0</v>
      </c>
      <c r="W30" s="19">
        <f>V30+U30</f>
        <v>0</v>
      </c>
      <c r="X30" s="17">
        <v>0</v>
      </c>
      <c r="Y30" s="18">
        <v>0</v>
      </c>
      <c r="Z30" s="19">
        <f>Y30+X30</f>
        <v>0</v>
      </c>
      <c r="AA30" s="17">
        <v>0</v>
      </c>
      <c r="AB30" s="18">
        <v>0</v>
      </c>
      <c r="AC30" s="19">
        <f>AB30+AA30</f>
        <v>0</v>
      </c>
      <c r="AD30" s="17">
        <v>0</v>
      </c>
      <c r="AE30" s="18">
        <v>0</v>
      </c>
      <c r="AF30" s="19">
        <f>AE30+AD30</f>
        <v>0</v>
      </c>
      <c r="AG30" s="17">
        <v>0</v>
      </c>
      <c r="AH30" s="18">
        <v>0</v>
      </c>
      <c r="AI30" s="19">
        <f>AH30+AG30</f>
        <v>0</v>
      </c>
      <c r="AJ30" s="17">
        <v>0</v>
      </c>
      <c r="AK30" s="18">
        <v>0</v>
      </c>
      <c r="AL30" s="19">
        <f>AK30+AJ30</f>
        <v>0</v>
      </c>
      <c r="AM30" s="82"/>
      <c r="AN30" s="83"/>
      <c r="AO30" s="33"/>
      <c r="AP30" s="20"/>
      <c r="AQ30" s="34"/>
      <c r="AR30" s="84"/>
      <c r="AS30" s="20"/>
      <c r="AT30" s="34"/>
      <c r="AU30" s="84"/>
      <c r="AV30" s="20"/>
      <c r="AW30" s="34"/>
      <c r="AX30" s="84"/>
      <c r="AY30" s="85">
        <f t="shared" si="22"/>
        <v>0</v>
      </c>
      <c r="AZ30" s="18">
        <f t="shared" si="22"/>
        <v>0</v>
      </c>
      <c r="BA30" s="86">
        <f t="shared" si="22"/>
        <v>0</v>
      </c>
      <c r="BB30" s="85">
        <v>890488</v>
      </c>
      <c r="BC30" s="18">
        <v>-45533</v>
      </c>
      <c r="BD30" s="19">
        <f>BB30+BC30</f>
        <v>844955</v>
      </c>
      <c r="BE30" s="36">
        <f>BA30+BD30</f>
        <v>844955</v>
      </c>
      <c r="BF30" s="78">
        <f t="shared" si="23"/>
        <v>890488</v>
      </c>
      <c r="BG30" s="78">
        <f t="shared" si="24"/>
        <v>0</v>
      </c>
    </row>
    <row r="31" spans="1:59" s="16" customFormat="1" ht="45" customHeight="1" thickBot="1">
      <c r="A31" s="170"/>
      <c r="B31" s="173"/>
      <c r="C31" s="176"/>
      <c r="D31" s="179" t="s">
        <v>12</v>
      </c>
      <c r="E31" s="180"/>
      <c r="F31" s="21">
        <f>F29+F30</f>
        <v>1121150</v>
      </c>
      <c r="G31" s="22">
        <f>G29+G30</f>
        <v>-47565</v>
      </c>
      <c r="H31" s="23">
        <f>H29+H30</f>
        <v>1073585</v>
      </c>
      <c r="I31" s="21"/>
      <c r="J31" s="22"/>
      <c r="K31" s="23"/>
      <c r="L31" s="21">
        <f t="shared" ref="L31:BE31" si="25">L29+L30</f>
        <v>0</v>
      </c>
      <c r="M31" s="22">
        <f t="shared" si="25"/>
        <v>0</v>
      </c>
      <c r="N31" s="23">
        <f t="shared" si="25"/>
        <v>0</v>
      </c>
      <c r="O31" s="21">
        <f t="shared" si="25"/>
        <v>92987</v>
      </c>
      <c r="P31" s="22">
        <f t="shared" si="25"/>
        <v>0</v>
      </c>
      <c r="Q31" s="23">
        <f t="shared" si="25"/>
        <v>92987</v>
      </c>
      <c r="R31" s="21">
        <f t="shared" si="25"/>
        <v>0</v>
      </c>
      <c r="S31" s="22">
        <f t="shared" si="25"/>
        <v>0</v>
      </c>
      <c r="T31" s="23">
        <f t="shared" si="25"/>
        <v>0</v>
      </c>
      <c r="U31" s="21">
        <f t="shared" si="25"/>
        <v>0</v>
      </c>
      <c r="V31" s="22">
        <f t="shared" si="25"/>
        <v>0</v>
      </c>
      <c r="W31" s="23">
        <f t="shared" si="25"/>
        <v>0</v>
      </c>
      <c r="X31" s="21">
        <f t="shared" si="25"/>
        <v>0</v>
      </c>
      <c r="Y31" s="22">
        <f t="shared" si="25"/>
        <v>0</v>
      </c>
      <c r="Z31" s="23">
        <f t="shared" si="25"/>
        <v>0</v>
      </c>
      <c r="AA31" s="21">
        <f t="shared" si="25"/>
        <v>0</v>
      </c>
      <c r="AB31" s="22">
        <f t="shared" si="25"/>
        <v>0</v>
      </c>
      <c r="AC31" s="23">
        <f t="shared" si="25"/>
        <v>0</v>
      </c>
      <c r="AD31" s="21">
        <f t="shared" si="25"/>
        <v>0</v>
      </c>
      <c r="AE31" s="22">
        <f t="shared" si="25"/>
        <v>0</v>
      </c>
      <c r="AF31" s="23">
        <f t="shared" si="25"/>
        <v>0</v>
      </c>
      <c r="AG31" s="21">
        <f t="shared" si="25"/>
        <v>0</v>
      </c>
      <c r="AH31" s="22">
        <f t="shared" si="25"/>
        <v>0</v>
      </c>
      <c r="AI31" s="23">
        <f t="shared" si="25"/>
        <v>0</v>
      </c>
      <c r="AJ31" s="21">
        <f t="shared" si="25"/>
        <v>0</v>
      </c>
      <c r="AK31" s="22">
        <f t="shared" si="25"/>
        <v>0</v>
      </c>
      <c r="AL31" s="23">
        <f t="shared" si="25"/>
        <v>0</v>
      </c>
      <c r="AM31" s="21">
        <f t="shared" si="25"/>
        <v>0</v>
      </c>
      <c r="AN31" s="21">
        <f t="shared" si="25"/>
        <v>0</v>
      </c>
      <c r="AO31" s="21">
        <f t="shared" si="25"/>
        <v>0</v>
      </c>
      <c r="AP31" s="21">
        <f t="shared" si="25"/>
        <v>0</v>
      </c>
      <c r="AQ31" s="21">
        <f t="shared" si="25"/>
        <v>0</v>
      </c>
      <c r="AR31" s="21">
        <f t="shared" si="25"/>
        <v>0</v>
      </c>
      <c r="AS31" s="21">
        <f t="shared" si="25"/>
        <v>0</v>
      </c>
      <c r="AT31" s="21">
        <f t="shared" si="25"/>
        <v>0</v>
      </c>
      <c r="AU31" s="21">
        <f t="shared" si="25"/>
        <v>0</v>
      </c>
      <c r="AV31" s="21">
        <f t="shared" si="25"/>
        <v>0</v>
      </c>
      <c r="AW31" s="21">
        <f t="shared" si="25"/>
        <v>0</v>
      </c>
      <c r="AX31" s="21">
        <f t="shared" si="25"/>
        <v>0</v>
      </c>
      <c r="AY31" s="21">
        <f t="shared" si="25"/>
        <v>92987</v>
      </c>
      <c r="AZ31" s="22">
        <f t="shared" si="25"/>
        <v>0</v>
      </c>
      <c r="BA31" s="23">
        <f t="shared" si="25"/>
        <v>92987</v>
      </c>
      <c r="BB31" s="21">
        <f t="shared" si="25"/>
        <v>1028163</v>
      </c>
      <c r="BC31" s="22">
        <f t="shared" si="25"/>
        <v>-47565</v>
      </c>
      <c r="BD31" s="23">
        <f t="shared" si="25"/>
        <v>980598</v>
      </c>
      <c r="BE31" s="24">
        <f t="shared" si="25"/>
        <v>1073585</v>
      </c>
      <c r="BF31" s="78">
        <f t="shared" si="23"/>
        <v>1028163</v>
      </c>
      <c r="BG31" s="78">
        <f t="shared" si="24"/>
        <v>0</v>
      </c>
    </row>
    <row r="32" spans="1:59" ht="39.950000000000003" customHeight="1">
      <c r="A32" s="205" t="s">
        <v>29</v>
      </c>
      <c r="B32" s="206"/>
      <c r="C32" s="207"/>
      <c r="D32" s="199" t="s">
        <v>24</v>
      </c>
      <c r="E32" s="200"/>
      <c r="F32" s="25">
        <f t="shared" ref="F32:AK32" si="26">F17+F7</f>
        <v>103035791</v>
      </c>
      <c r="G32" s="25">
        <f t="shared" si="26"/>
        <v>3933</v>
      </c>
      <c r="H32" s="25">
        <f t="shared" si="26"/>
        <v>103039724</v>
      </c>
      <c r="I32" s="25">
        <f t="shared" si="26"/>
        <v>0</v>
      </c>
      <c r="J32" s="25">
        <f t="shared" si="26"/>
        <v>0</v>
      </c>
      <c r="K32" s="25">
        <f t="shared" si="26"/>
        <v>0</v>
      </c>
      <c r="L32" s="25">
        <f t="shared" si="26"/>
        <v>0</v>
      </c>
      <c r="M32" s="25">
        <f t="shared" si="26"/>
        <v>0</v>
      </c>
      <c r="N32" s="25">
        <f t="shared" si="26"/>
        <v>0</v>
      </c>
      <c r="O32" s="25">
        <f t="shared" si="26"/>
        <v>23407841</v>
      </c>
      <c r="P32" s="25">
        <f t="shared" si="26"/>
        <v>450600</v>
      </c>
      <c r="Q32" s="25">
        <f t="shared" si="26"/>
        <v>23858441</v>
      </c>
      <c r="R32" s="25">
        <f t="shared" si="26"/>
        <v>20063639</v>
      </c>
      <c r="S32" s="25">
        <f t="shared" si="26"/>
        <v>-446667</v>
      </c>
      <c r="T32" s="25">
        <f t="shared" si="26"/>
        <v>19616972</v>
      </c>
      <c r="U32" s="25">
        <f t="shared" si="26"/>
        <v>0</v>
      </c>
      <c r="V32" s="25">
        <f t="shared" si="26"/>
        <v>0</v>
      </c>
      <c r="W32" s="25">
        <f t="shared" si="26"/>
        <v>0</v>
      </c>
      <c r="X32" s="25">
        <f t="shared" si="26"/>
        <v>0</v>
      </c>
      <c r="Y32" s="25">
        <f t="shared" si="26"/>
        <v>0</v>
      </c>
      <c r="Z32" s="25">
        <f t="shared" si="26"/>
        <v>0</v>
      </c>
      <c r="AA32" s="25">
        <f t="shared" si="26"/>
        <v>0</v>
      </c>
      <c r="AB32" s="25">
        <f t="shared" si="26"/>
        <v>0</v>
      </c>
      <c r="AC32" s="25">
        <f t="shared" si="26"/>
        <v>0</v>
      </c>
      <c r="AD32" s="25">
        <f t="shared" si="26"/>
        <v>0</v>
      </c>
      <c r="AE32" s="25">
        <f t="shared" si="26"/>
        <v>0</v>
      </c>
      <c r="AF32" s="25">
        <f t="shared" si="26"/>
        <v>0</v>
      </c>
      <c r="AG32" s="25">
        <f t="shared" si="26"/>
        <v>0</v>
      </c>
      <c r="AH32" s="25">
        <f t="shared" si="26"/>
        <v>0</v>
      </c>
      <c r="AI32" s="25">
        <f t="shared" si="26"/>
        <v>0</v>
      </c>
      <c r="AJ32" s="25">
        <f t="shared" si="26"/>
        <v>0</v>
      </c>
      <c r="AK32" s="25">
        <f t="shared" si="26"/>
        <v>0</v>
      </c>
      <c r="AL32" s="25">
        <f t="shared" ref="AL32:BE32" si="27">AL17+AL7</f>
        <v>0</v>
      </c>
      <c r="AM32" s="25">
        <f t="shared" si="27"/>
        <v>0</v>
      </c>
      <c r="AN32" s="25">
        <f t="shared" si="27"/>
        <v>0</v>
      </c>
      <c r="AO32" s="25">
        <f t="shared" si="27"/>
        <v>0</v>
      </c>
      <c r="AP32" s="25">
        <f t="shared" si="27"/>
        <v>0</v>
      </c>
      <c r="AQ32" s="25">
        <f t="shared" si="27"/>
        <v>0</v>
      </c>
      <c r="AR32" s="25">
        <f t="shared" si="27"/>
        <v>0</v>
      </c>
      <c r="AS32" s="25">
        <f t="shared" si="27"/>
        <v>0</v>
      </c>
      <c r="AT32" s="25">
        <f t="shared" si="27"/>
        <v>0</v>
      </c>
      <c r="AU32" s="25">
        <f t="shared" si="27"/>
        <v>0</v>
      </c>
      <c r="AV32" s="25">
        <f t="shared" si="27"/>
        <v>0</v>
      </c>
      <c r="AW32" s="25">
        <f t="shared" si="27"/>
        <v>0</v>
      </c>
      <c r="AX32" s="25">
        <f t="shared" si="27"/>
        <v>0</v>
      </c>
      <c r="AY32" s="25">
        <f t="shared" si="27"/>
        <v>43471480</v>
      </c>
      <c r="AZ32" s="25">
        <f t="shared" si="27"/>
        <v>3933</v>
      </c>
      <c r="BA32" s="25">
        <f t="shared" si="27"/>
        <v>43475413</v>
      </c>
      <c r="BB32" s="25">
        <f t="shared" si="27"/>
        <v>59564311</v>
      </c>
      <c r="BC32" s="25">
        <f t="shared" si="27"/>
        <v>0</v>
      </c>
      <c r="BD32" s="25">
        <f t="shared" si="27"/>
        <v>59564311</v>
      </c>
      <c r="BE32" s="25">
        <f t="shared" si="27"/>
        <v>103039724</v>
      </c>
      <c r="BG32" s="15">
        <f t="shared" si="24"/>
        <v>0</v>
      </c>
    </row>
    <row r="33" spans="1:59" ht="39.950000000000003" customHeight="1">
      <c r="A33" s="193"/>
      <c r="B33" s="208"/>
      <c r="C33" s="195"/>
      <c r="D33" s="201" t="s">
        <v>22</v>
      </c>
      <c r="E33" s="202"/>
      <c r="F33" s="26">
        <f t="shared" ref="F33:AK33" si="28">F18+F20+F29+F10</f>
        <v>4655822</v>
      </c>
      <c r="G33" s="134">
        <f t="shared" si="28"/>
        <v>119588</v>
      </c>
      <c r="H33" s="26">
        <f t="shared" si="28"/>
        <v>4775410</v>
      </c>
      <c r="I33" s="26">
        <f t="shared" si="28"/>
        <v>0</v>
      </c>
      <c r="J33" s="26">
        <f t="shared" si="28"/>
        <v>0</v>
      </c>
      <c r="K33" s="26">
        <f t="shared" si="28"/>
        <v>0</v>
      </c>
      <c r="L33" s="26">
        <f t="shared" si="28"/>
        <v>0</v>
      </c>
      <c r="M33" s="26">
        <f t="shared" si="28"/>
        <v>0</v>
      </c>
      <c r="N33" s="26">
        <f t="shared" si="28"/>
        <v>0</v>
      </c>
      <c r="O33" s="26">
        <f t="shared" si="28"/>
        <v>461718</v>
      </c>
      <c r="P33" s="134">
        <f t="shared" si="28"/>
        <v>122320</v>
      </c>
      <c r="Q33" s="26">
        <f t="shared" si="28"/>
        <v>584038</v>
      </c>
      <c r="R33" s="26">
        <f t="shared" si="28"/>
        <v>221662</v>
      </c>
      <c r="S33" s="135">
        <f t="shared" si="28"/>
        <v>0</v>
      </c>
      <c r="T33" s="26">
        <f t="shared" si="28"/>
        <v>221662</v>
      </c>
      <c r="U33" s="26">
        <f t="shared" si="28"/>
        <v>700000</v>
      </c>
      <c r="V33" s="135">
        <f t="shared" si="28"/>
        <v>0</v>
      </c>
      <c r="W33" s="26">
        <f t="shared" si="28"/>
        <v>700000</v>
      </c>
      <c r="X33" s="26">
        <f t="shared" si="28"/>
        <v>700000</v>
      </c>
      <c r="Y33" s="135">
        <f t="shared" si="28"/>
        <v>0</v>
      </c>
      <c r="Z33" s="26">
        <f t="shared" si="28"/>
        <v>700000</v>
      </c>
      <c r="AA33" s="26">
        <f t="shared" si="28"/>
        <v>700000</v>
      </c>
      <c r="AB33" s="26">
        <f t="shared" si="28"/>
        <v>0</v>
      </c>
      <c r="AC33" s="26">
        <f t="shared" si="28"/>
        <v>700000</v>
      </c>
      <c r="AD33" s="26">
        <f t="shared" si="28"/>
        <v>700000</v>
      </c>
      <c r="AE33" s="26">
        <f t="shared" si="28"/>
        <v>0</v>
      </c>
      <c r="AF33" s="26">
        <f t="shared" si="28"/>
        <v>700000</v>
      </c>
      <c r="AG33" s="26">
        <f t="shared" si="28"/>
        <v>700000</v>
      </c>
      <c r="AH33" s="26">
        <f t="shared" si="28"/>
        <v>0</v>
      </c>
      <c r="AI33" s="26">
        <f t="shared" si="28"/>
        <v>700000</v>
      </c>
      <c r="AJ33" s="26">
        <f t="shared" si="28"/>
        <v>0</v>
      </c>
      <c r="AK33" s="26">
        <f t="shared" si="28"/>
        <v>0</v>
      </c>
      <c r="AL33" s="26">
        <f t="shared" ref="AL33:BE33" si="29">AL18+AL20+AL29+AL10</f>
        <v>0</v>
      </c>
      <c r="AM33" s="26">
        <f t="shared" si="29"/>
        <v>0</v>
      </c>
      <c r="AN33" s="26">
        <f t="shared" si="29"/>
        <v>0</v>
      </c>
      <c r="AO33" s="26">
        <f t="shared" si="29"/>
        <v>0</v>
      </c>
      <c r="AP33" s="26">
        <f t="shared" si="29"/>
        <v>0</v>
      </c>
      <c r="AQ33" s="26">
        <f t="shared" si="29"/>
        <v>0</v>
      </c>
      <c r="AR33" s="26">
        <f t="shared" si="29"/>
        <v>0</v>
      </c>
      <c r="AS33" s="26">
        <f t="shared" si="29"/>
        <v>0</v>
      </c>
      <c r="AT33" s="26">
        <f t="shared" si="29"/>
        <v>0</v>
      </c>
      <c r="AU33" s="26">
        <f t="shared" si="29"/>
        <v>0</v>
      </c>
      <c r="AV33" s="26">
        <f t="shared" si="29"/>
        <v>0</v>
      </c>
      <c r="AW33" s="26">
        <f t="shared" si="29"/>
        <v>0</v>
      </c>
      <c r="AX33" s="26">
        <f t="shared" si="29"/>
        <v>0</v>
      </c>
      <c r="AY33" s="26">
        <f t="shared" si="29"/>
        <v>1383380</v>
      </c>
      <c r="AZ33" s="134">
        <f t="shared" si="29"/>
        <v>122320</v>
      </c>
      <c r="BA33" s="26">
        <f t="shared" si="29"/>
        <v>1505700</v>
      </c>
      <c r="BB33" s="26">
        <f t="shared" si="29"/>
        <v>3272442</v>
      </c>
      <c r="BC33" s="134">
        <f t="shared" si="29"/>
        <v>-2732</v>
      </c>
      <c r="BD33" s="26">
        <f t="shared" si="29"/>
        <v>3269710</v>
      </c>
      <c r="BE33" s="26">
        <f t="shared" si="29"/>
        <v>4775410</v>
      </c>
      <c r="BG33" s="15">
        <f t="shared" si="24"/>
        <v>0</v>
      </c>
    </row>
    <row r="34" spans="1:59" ht="39.950000000000003" customHeight="1">
      <c r="A34" s="193"/>
      <c r="B34" s="208"/>
      <c r="C34" s="195"/>
      <c r="D34" s="203" t="s">
        <v>25</v>
      </c>
      <c r="E34" s="204"/>
      <c r="F34" s="26">
        <f t="shared" ref="F34:AK34" si="30">F23+F13</f>
        <v>3073341</v>
      </c>
      <c r="G34" s="26">
        <f t="shared" si="30"/>
        <v>-22383</v>
      </c>
      <c r="H34" s="26">
        <f t="shared" si="30"/>
        <v>3050958</v>
      </c>
      <c r="I34" s="26">
        <f t="shared" si="30"/>
        <v>0</v>
      </c>
      <c r="J34" s="26">
        <f t="shared" si="30"/>
        <v>0</v>
      </c>
      <c r="K34" s="26">
        <f t="shared" si="30"/>
        <v>0</v>
      </c>
      <c r="L34" s="26">
        <f t="shared" si="30"/>
        <v>0</v>
      </c>
      <c r="M34" s="26">
        <f t="shared" si="30"/>
        <v>0</v>
      </c>
      <c r="N34" s="26">
        <f t="shared" si="30"/>
        <v>0</v>
      </c>
      <c r="O34" s="26">
        <f t="shared" si="30"/>
        <v>985557</v>
      </c>
      <c r="P34" s="26">
        <f t="shared" si="30"/>
        <v>-22383</v>
      </c>
      <c r="Q34" s="26">
        <f t="shared" si="30"/>
        <v>963174</v>
      </c>
      <c r="R34" s="26">
        <f t="shared" si="30"/>
        <v>0</v>
      </c>
      <c r="S34" s="26">
        <f t="shared" si="30"/>
        <v>0</v>
      </c>
      <c r="T34" s="26">
        <f t="shared" si="30"/>
        <v>0</v>
      </c>
      <c r="U34" s="26">
        <f t="shared" si="30"/>
        <v>0</v>
      </c>
      <c r="V34" s="26">
        <f t="shared" si="30"/>
        <v>0</v>
      </c>
      <c r="W34" s="26">
        <f t="shared" si="30"/>
        <v>0</v>
      </c>
      <c r="X34" s="26">
        <f t="shared" si="30"/>
        <v>0</v>
      </c>
      <c r="Y34" s="26">
        <f t="shared" si="30"/>
        <v>0</v>
      </c>
      <c r="Z34" s="26">
        <f t="shared" si="30"/>
        <v>0</v>
      </c>
      <c r="AA34" s="26">
        <f t="shared" si="30"/>
        <v>0</v>
      </c>
      <c r="AB34" s="26">
        <f t="shared" si="30"/>
        <v>0</v>
      </c>
      <c r="AC34" s="26">
        <f t="shared" si="30"/>
        <v>0</v>
      </c>
      <c r="AD34" s="26">
        <f t="shared" si="30"/>
        <v>0</v>
      </c>
      <c r="AE34" s="26">
        <f t="shared" si="30"/>
        <v>0</v>
      </c>
      <c r="AF34" s="26">
        <f t="shared" si="30"/>
        <v>0</v>
      </c>
      <c r="AG34" s="26">
        <f t="shared" si="30"/>
        <v>0</v>
      </c>
      <c r="AH34" s="26">
        <f t="shared" si="30"/>
        <v>0</v>
      </c>
      <c r="AI34" s="26">
        <f t="shared" si="30"/>
        <v>0</v>
      </c>
      <c r="AJ34" s="26">
        <f t="shared" si="30"/>
        <v>0</v>
      </c>
      <c r="AK34" s="26">
        <f t="shared" si="30"/>
        <v>0</v>
      </c>
      <c r="AL34" s="26">
        <f t="shared" ref="AL34:BE34" si="31">AL23+AL13</f>
        <v>0</v>
      </c>
      <c r="AM34" s="26">
        <f t="shared" si="31"/>
        <v>0</v>
      </c>
      <c r="AN34" s="26">
        <f t="shared" si="31"/>
        <v>0</v>
      </c>
      <c r="AO34" s="26">
        <f t="shared" si="31"/>
        <v>0</v>
      </c>
      <c r="AP34" s="26">
        <f t="shared" si="31"/>
        <v>0</v>
      </c>
      <c r="AQ34" s="26">
        <f t="shared" si="31"/>
        <v>0</v>
      </c>
      <c r="AR34" s="26">
        <f t="shared" si="31"/>
        <v>0</v>
      </c>
      <c r="AS34" s="26">
        <f t="shared" si="31"/>
        <v>0</v>
      </c>
      <c r="AT34" s="26">
        <f t="shared" si="31"/>
        <v>0</v>
      </c>
      <c r="AU34" s="26">
        <f t="shared" si="31"/>
        <v>0</v>
      </c>
      <c r="AV34" s="26">
        <f t="shared" si="31"/>
        <v>0</v>
      </c>
      <c r="AW34" s="26">
        <f t="shared" si="31"/>
        <v>0</v>
      </c>
      <c r="AX34" s="26">
        <f t="shared" si="31"/>
        <v>0</v>
      </c>
      <c r="AY34" s="26">
        <f t="shared" si="31"/>
        <v>985557</v>
      </c>
      <c r="AZ34" s="26">
        <f t="shared" si="31"/>
        <v>-22383</v>
      </c>
      <c r="BA34" s="26">
        <f t="shared" si="31"/>
        <v>963174</v>
      </c>
      <c r="BB34" s="26">
        <f t="shared" si="31"/>
        <v>2087784</v>
      </c>
      <c r="BC34" s="26">
        <f t="shared" si="31"/>
        <v>0</v>
      </c>
      <c r="BD34" s="26">
        <f t="shared" si="31"/>
        <v>2087784</v>
      </c>
      <c r="BE34" s="26">
        <f t="shared" si="31"/>
        <v>3050958</v>
      </c>
      <c r="BG34" s="15">
        <f t="shared" si="24"/>
        <v>0</v>
      </c>
    </row>
    <row r="35" spans="1:59" ht="39.950000000000003" hidden="1" customHeight="1">
      <c r="A35" s="193"/>
      <c r="B35" s="208"/>
      <c r="C35" s="195"/>
      <c r="D35" s="203" t="s">
        <v>23</v>
      </c>
      <c r="E35" s="204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G35" s="15">
        <f t="shared" si="24"/>
        <v>0</v>
      </c>
    </row>
    <row r="36" spans="1:59" ht="39.950000000000003" customHeight="1" thickBot="1">
      <c r="A36" s="196"/>
      <c r="B36" s="197"/>
      <c r="C36" s="198"/>
      <c r="D36" s="191" t="s">
        <v>26</v>
      </c>
      <c r="E36" s="192"/>
      <c r="F36" s="27">
        <f>F19+F26+F29+F14</f>
        <v>110764954</v>
      </c>
      <c r="G36" s="27">
        <f t="shared" ref="G36:BE36" si="32">G19+G26+G29+G14</f>
        <v>101138</v>
      </c>
      <c r="H36" s="27">
        <f t="shared" si="32"/>
        <v>110866092</v>
      </c>
      <c r="I36" s="27">
        <f t="shared" si="32"/>
        <v>0</v>
      </c>
      <c r="J36" s="27">
        <f t="shared" si="32"/>
        <v>0</v>
      </c>
      <c r="K36" s="27">
        <f t="shared" si="32"/>
        <v>0</v>
      </c>
      <c r="L36" s="27">
        <f t="shared" si="32"/>
        <v>0</v>
      </c>
      <c r="M36" s="27">
        <f t="shared" si="32"/>
        <v>0</v>
      </c>
      <c r="N36" s="27">
        <f t="shared" si="32"/>
        <v>0</v>
      </c>
      <c r="O36" s="27">
        <f t="shared" si="32"/>
        <v>24855116</v>
      </c>
      <c r="P36" s="27">
        <f t="shared" si="32"/>
        <v>550537</v>
      </c>
      <c r="Q36" s="27">
        <f t="shared" si="32"/>
        <v>25405653</v>
      </c>
      <c r="R36" s="27">
        <f t="shared" si="32"/>
        <v>20285301</v>
      </c>
      <c r="S36" s="27">
        <f t="shared" si="32"/>
        <v>-446667</v>
      </c>
      <c r="T36" s="27">
        <f t="shared" si="32"/>
        <v>19838634</v>
      </c>
      <c r="U36" s="27">
        <f t="shared" si="32"/>
        <v>700000</v>
      </c>
      <c r="V36" s="27">
        <f t="shared" si="32"/>
        <v>0</v>
      </c>
      <c r="W36" s="27">
        <f t="shared" si="32"/>
        <v>700000</v>
      </c>
      <c r="X36" s="27">
        <f t="shared" si="32"/>
        <v>700000</v>
      </c>
      <c r="Y36" s="27">
        <f t="shared" si="32"/>
        <v>0</v>
      </c>
      <c r="Z36" s="27">
        <f t="shared" si="32"/>
        <v>700000</v>
      </c>
      <c r="AA36" s="27">
        <f t="shared" si="32"/>
        <v>700000</v>
      </c>
      <c r="AB36" s="27">
        <f t="shared" si="32"/>
        <v>0</v>
      </c>
      <c r="AC36" s="27">
        <f t="shared" si="32"/>
        <v>700000</v>
      </c>
      <c r="AD36" s="27">
        <f t="shared" si="32"/>
        <v>700000</v>
      </c>
      <c r="AE36" s="27">
        <f t="shared" si="32"/>
        <v>0</v>
      </c>
      <c r="AF36" s="27">
        <f t="shared" si="32"/>
        <v>700000</v>
      </c>
      <c r="AG36" s="27">
        <f t="shared" si="32"/>
        <v>700000</v>
      </c>
      <c r="AH36" s="27">
        <f t="shared" si="32"/>
        <v>0</v>
      </c>
      <c r="AI36" s="27">
        <f t="shared" si="32"/>
        <v>700000</v>
      </c>
      <c r="AJ36" s="27">
        <f t="shared" si="32"/>
        <v>0</v>
      </c>
      <c r="AK36" s="27">
        <f t="shared" si="32"/>
        <v>0</v>
      </c>
      <c r="AL36" s="27">
        <f t="shared" si="32"/>
        <v>0</v>
      </c>
      <c r="AM36" s="27">
        <f t="shared" si="32"/>
        <v>0</v>
      </c>
      <c r="AN36" s="27">
        <f t="shared" si="32"/>
        <v>0</v>
      </c>
      <c r="AO36" s="27">
        <f t="shared" si="32"/>
        <v>0</v>
      </c>
      <c r="AP36" s="27">
        <f t="shared" si="32"/>
        <v>0</v>
      </c>
      <c r="AQ36" s="27">
        <f t="shared" si="32"/>
        <v>0</v>
      </c>
      <c r="AR36" s="27">
        <f t="shared" si="32"/>
        <v>0</v>
      </c>
      <c r="AS36" s="27">
        <f t="shared" si="32"/>
        <v>0</v>
      </c>
      <c r="AT36" s="27">
        <f t="shared" si="32"/>
        <v>0</v>
      </c>
      <c r="AU36" s="27">
        <f t="shared" si="32"/>
        <v>0</v>
      </c>
      <c r="AV36" s="27">
        <f t="shared" si="32"/>
        <v>0</v>
      </c>
      <c r="AW36" s="27">
        <f t="shared" si="32"/>
        <v>0</v>
      </c>
      <c r="AX36" s="27">
        <f t="shared" si="32"/>
        <v>0</v>
      </c>
      <c r="AY36" s="27">
        <f t="shared" si="32"/>
        <v>45840417</v>
      </c>
      <c r="AZ36" s="27">
        <f t="shared" si="32"/>
        <v>103870</v>
      </c>
      <c r="BA36" s="27">
        <f t="shared" si="32"/>
        <v>45944287</v>
      </c>
      <c r="BB36" s="27">
        <f t="shared" si="32"/>
        <v>64924537</v>
      </c>
      <c r="BC36" s="27">
        <f t="shared" si="32"/>
        <v>-2732</v>
      </c>
      <c r="BD36" s="27">
        <f t="shared" si="32"/>
        <v>64921805</v>
      </c>
      <c r="BE36" s="27">
        <f t="shared" si="32"/>
        <v>110866092</v>
      </c>
      <c r="BG36" s="15">
        <f t="shared" si="24"/>
        <v>0</v>
      </c>
    </row>
    <row r="37" spans="1:59" ht="39.950000000000003" customHeight="1">
      <c r="A37" s="193" t="s">
        <v>27</v>
      </c>
      <c r="B37" s="194"/>
      <c r="C37" s="195"/>
      <c r="D37" s="199" t="s">
        <v>24</v>
      </c>
      <c r="E37" s="200"/>
      <c r="F37" s="25">
        <f t="shared" ref="F37:AK37" si="33">F8</f>
        <v>49447586</v>
      </c>
      <c r="G37" s="25">
        <f t="shared" si="33"/>
        <v>0</v>
      </c>
      <c r="H37" s="25">
        <f t="shared" si="33"/>
        <v>49447586</v>
      </c>
      <c r="I37" s="25">
        <f t="shared" si="33"/>
        <v>0</v>
      </c>
      <c r="J37" s="25">
        <f t="shared" si="33"/>
        <v>0</v>
      </c>
      <c r="K37" s="25">
        <f t="shared" si="33"/>
        <v>0</v>
      </c>
      <c r="L37" s="25">
        <f t="shared" si="33"/>
        <v>0</v>
      </c>
      <c r="M37" s="25">
        <f t="shared" si="33"/>
        <v>0</v>
      </c>
      <c r="N37" s="25">
        <f t="shared" si="33"/>
        <v>0</v>
      </c>
      <c r="O37" s="25">
        <f t="shared" si="33"/>
        <v>43407469</v>
      </c>
      <c r="P37" s="25">
        <f t="shared" si="33"/>
        <v>-677121</v>
      </c>
      <c r="Q37" s="25">
        <f t="shared" si="33"/>
        <v>42730348</v>
      </c>
      <c r="R37" s="25">
        <f t="shared" si="33"/>
        <v>0</v>
      </c>
      <c r="S37" s="25">
        <f t="shared" si="33"/>
        <v>677121</v>
      </c>
      <c r="T37" s="25">
        <f t="shared" si="33"/>
        <v>677121</v>
      </c>
      <c r="U37" s="25">
        <f t="shared" si="33"/>
        <v>0</v>
      </c>
      <c r="V37" s="25">
        <f t="shared" si="33"/>
        <v>0</v>
      </c>
      <c r="W37" s="25">
        <f t="shared" si="33"/>
        <v>0</v>
      </c>
      <c r="X37" s="25">
        <f t="shared" si="33"/>
        <v>0</v>
      </c>
      <c r="Y37" s="25">
        <f t="shared" si="33"/>
        <v>0</v>
      </c>
      <c r="Z37" s="25">
        <f t="shared" si="33"/>
        <v>0</v>
      </c>
      <c r="AA37" s="25">
        <f t="shared" si="33"/>
        <v>0</v>
      </c>
      <c r="AB37" s="25">
        <f t="shared" si="33"/>
        <v>0</v>
      </c>
      <c r="AC37" s="25">
        <f t="shared" si="33"/>
        <v>0</v>
      </c>
      <c r="AD37" s="25">
        <f t="shared" si="33"/>
        <v>0</v>
      </c>
      <c r="AE37" s="25">
        <f t="shared" si="33"/>
        <v>0</v>
      </c>
      <c r="AF37" s="25">
        <f t="shared" si="33"/>
        <v>0</v>
      </c>
      <c r="AG37" s="25">
        <f t="shared" si="33"/>
        <v>0</v>
      </c>
      <c r="AH37" s="25">
        <f t="shared" si="33"/>
        <v>0</v>
      </c>
      <c r="AI37" s="25">
        <f t="shared" si="33"/>
        <v>0</v>
      </c>
      <c r="AJ37" s="25">
        <f t="shared" si="33"/>
        <v>0</v>
      </c>
      <c r="AK37" s="25">
        <f t="shared" si="33"/>
        <v>0</v>
      </c>
      <c r="AL37" s="25">
        <f t="shared" ref="AL37:BE37" si="34">AL8</f>
        <v>0</v>
      </c>
      <c r="AM37" s="25">
        <f t="shared" si="34"/>
        <v>0</v>
      </c>
      <c r="AN37" s="25">
        <f t="shared" si="34"/>
        <v>0</v>
      </c>
      <c r="AO37" s="25">
        <f t="shared" si="34"/>
        <v>0</v>
      </c>
      <c r="AP37" s="25">
        <f t="shared" si="34"/>
        <v>0</v>
      </c>
      <c r="AQ37" s="25">
        <f t="shared" si="34"/>
        <v>0</v>
      </c>
      <c r="AR37" s="25">
        <f t="shared" si="34"/>
        <v>0</v>
      </c>
      <c r="AS37" s="25">
        <f t="shared" si="34"/>
        <v>0</v>
      </c>
      <c r="AT37" s="25">
        <f t="shared" si="34"/>
        <v>0</v>
      </c>
      <c r="AU37" s="25">
        <f t="shared" si="34"/>
        <v>0</v>
      </c>
      <c r="AV37" s="25">
        <f t="shared" si="34"/>
        <v>0</v>
      </c>
      <c r="AW37" s="25">
        <f t="shared" si="34"/>
        <v>0</v>
      </c>
      <c r="AX37" s="25">
        <f t="shared" si="34"/>
        <v>0</v>
      </c>
      <c r="AY37" s="25">
        <f t="shared" si="34"/>
        <v>43407469</v>
      </c>
      <c r="AZ37" s="25">
        <f t="shared" si="34"/>
        <v>0</v>
      </c>
      <c r="BA37" s="25">
        <f t="shared" si="34"/>
        <v>43407469</v>
      </c>
      <c r="BB37" s="25">
        <f t="shared" si="34"/>
        <v>6040117</v>
      </c>
      <c r="BC37" s="25">
        <f t="shared" si="34"/>
        <v>0</v>
      </c>
      <c r="BD37" s="25">
        <f t="shared" si="34"/>
        <v>6040117</v>
      </c>
      <c r="BE37" s="25">
        <f t="shared" si="34"/>
        <v>49447586</v>
      </c>
      <c r="BG37" s="15">
        <f t="shared" si="24"/>
        <v>0</v>
      </c>
    </row>
    <row r="38" spans="1:59" ht="39.950000000000003" customHeight="1">
      <c r="A38" s="193"/>
      <c r="B38" s="194"/>
      <c r="C38" s="195"/>
      <c r="D38" s="201" t="s">
        <v>22</v>
      </c>
      <c r="E38" s="202"/>
      <c r="F38" s="26">
        <f t="shared" ref="F38:AK38" si="35">F21+F30+F11</f>
        <v>5634158</v>
      </c>
      <c r="G38" s="134">
        <f t="shared" si="35"/>
        <v>301407</v>
      </c>
      <c r="H38" s="26">
        <f t="shared" si="35"/>
        <v>5935565</v>
      </c>
      <c r="I38" s="26">
        <f t="shared" si="35"/>
        <v>0</v>
      </c>
      <c r="J38" s="26">
        <f t="shared" si="35"/>
        <v>0</v>
      </c>
      <c r="K38" s="26">
        <f t="shared" si="35"/>
        <v>0</v>
      </c>
      <c r="L38" s="26">
        <f t="shared" si="35"/>
        <v>0</v>
      </c>
      <c r="M38" s="26">
        <f t="shared" si="35"/>
        <v>0</v>
      </c>
      <c r="N38" s="26">
        <f t="shared" si="35"/>
        <v>0</v>
      </c>
      <c r="O38" s="26">
        <f t="shared" si="35"/>
        <v>3948951</v>
      </c>
      <c r="P38" s="134">
        <f t="shared" si="35"/>
        <v>331376</v>
      </c>
      <c r="Q38" s="26">
        <f t="shared" si="35"/>
        <v>4280327</v>
      </c>
      <c r="R38" s="26">
        <f t="shared" si="35"/>
        <v>485925</v>
      </c>
      <c r="S38" s="134">
        <f t="shared" si="35"/>
        <v>15564</v>
      </c>
      <c r="T38" s="26">
        <f t="shared" si="35"/>
        <v>501489</v>
      </c>
      <c r="U38" s="26">
        <f t="shared" si="35"/>
        <v>0</v>
      </c>
      <c r="V38" s="26">
        <f t="shared" si="35"/>
        <v>0</v>
      </c>
      <c r="W38" s="26">
        <f t="shared" si="35"/>
        <v>0</v>
      </c>
      <c r="X38" s="26">
        <f t="shared" si="35"/>
        <v>0</v>
      </c>
      <c r="Y38" s="26">
        <f t="shared" si="35"/>
        <v>0</v>
      </c>
      <c r="Z38" s="26">
        <f t="shared" si="35"/>
        <v>0</v>
      </c>
      <c r="AA38" s="26">
        <f t="shared" si="35"/>
        <v>0</v>
      </c>
      <c r="AB38" s="26">
        <f t="shared" si="35"/>
        <v>0</v>
      </c>
      <c r="AC38" s="26">
        <f t="shared" si="35"/>
        <v>0</v>
      </c>
      <c r="AD38" s="26">
        <f t="shared" si="35"/>
        <v>0</v>
      </c>
      <c r="AE38" s="26">
        <f t="shared" si="35"/>
        <v>0</v>
      </c>
      <c r="AF38" s="26">
        <f t="shared" si="35"/>
        <v>0</v>
      </c>
      <c r="AG38" s="26">
        <f t="shared" si="35"/>
        <v>0</v>
      </c>
      <c r="AH38" s="26">
        <f t="shared" si="35"/>
        <v>0</v>
      </c>
      <c r="AI38" s="26">
        <f t="shared" si="35"/>
        <v>0</v>
      </c>
      <c r="AJ38" s="26">
        <f t="shared" si="35"/>
        <v>0</v>
      </c>
      <c r="AK38" s="26">
        <f t="shared" si="35"/>
        <v>0</v>
      </c>
      <c r="AL38" s="26">
        <f t="shared" ref="AL38:BE38" si="36">AL21+AL30+AL11</f>
        <v>0</v>
      </c>
      <c r="AM38" s="26">
        <f t="shared" si="36"/>
        <v>0</v>
      </c>
      <c r="AN38" s="26">
        <f t="shared" si="36"/>
        <v>0</v>
      </c>
      <c r="AO38" s="26">
        <f t="shared" si="36"/>
        <v>0</v>
      </c>
      <c r="AP38" s="26">
        <f t="shared" si="36"/>
        <v>0</v>
      </c>
      <c r="AQ38" s="26">
        <f t="shared" si="36"/>
        <v>0</v>
      </c>
      <c r="AR38" s="26">
        <f t="shared" si="36"/>
        <v>0</v>
      </c>
      <c r="AS38" s="26">
        <f t="shared" si="36"/>
        <v>0</v>
      </c>
      <c r="AT38" s="26">
        <f t="shared" si="36"/>
        <v>0</v>
      </c>
      <c r="AU38" s="26">
        <f t="shared" si="36"/>
        <v>0</v>
      </c>
      <c r="AV38" s="26">
        <f t="shared" si="36"/>
        <v>0</v>
      </c>
      <c r="AW38" s="26">
        <f t="shared" si="36"/>
        <v>0</v>
      </c>
      <c r="AX38" s="26">
        <f t="shared" si="36"/>
        <v>0</v>
      </c>
      <c r="AY38" s="26">
        <f t="shared" si="36"/>
        <v>4434876</v>
      </c>
      <c r="AZ38" s="134">
        <f t="shared" si="36"/>
        <v>346940</v>
      </c>
      <c r="BA38" s="26">
        <f t="shared" si="36"/>
        <v>4781816</v>
      </c>
      <c r="BB38" s="26">
        <f t="shared" si="36"/>
        <v>1199282</v>
      </c>
      <c r="BC38" s="134">
        <f t="shared" si="36"/>
        <v>-45533</v>
      </c>
      <c r="BD38" s="26">
        <f t="shared" si="36"/>
        <v>1153749</v>
      </c>
      <c r="BE38" s="26">
        <f t="shared" si="36"/>
        <v>5935565</v>
      </c>
      <c r="BG38" s="15">
        <f t="shared" si="24"/>
        <v>0</v>
      </c>
    </row>
    <row r="39" spans="1:59" ht="39.950000000000003" customHeight="1">
      <c r="A39" s="193"/>
      <c r="B39" s="194"/>
      <c r="C39" s="195"/>
      <c r="D39" s="203" t="s">
        <v>25</v>
      </c>
      <c r="E39" s="204"/>
      <c r="F39" s="26">
        <f t="shared" ref="F39:AK39" si="37">F24</f>
        <v>8549080</v>
      </c>
      <c r="G39" s="26">
        <f t="shared" si="37"/>
        <v>0</v>
      </c>
      <c r="H39" s="26">
        <f t="shared" si="37"/>
        <v>8549080</v>
      </c>
      <c r="I39" s="26">
        <f t="shared" si="37"/>
        <v>0</v>
      </c>
      <c r="J39" s="26">
        <f t="shared" si="37"/>
        <v>0</v>
      </c>
      <c r="K39" s="26">
        <f t="shared" si="37"/>
        <v>0</v>
      </c>
      <c r="L39" s="26">
        <f t="shared" si="37"/>
        <v>0</v>
      </c>
      <c r="M39" s="26">
        <f t="shared" si="37"/>
        <v>0</v>
      </c>
      <c r="N39" s="26">
        <f t="shared" si="37"/>
        <v>0</v>
      </c>
      <c r="O39" s="26">
        <f t="shared" si="37"/>
        <v>6372798</v>
      </c>
      <c r="P39" s="26">
        <f t="shared" si="37"/>
        <v>0</v>
      </c>
      <c r="Q39" s="26">
        <f t="shared" si="37"/>
        <v>6372798</v>
      </c>
      <c r="R39" s="26">
        <f t="shared" si="37"/>
        <v>1766668</v>
      </c>
      <c r="S39" s="26">
        <f t="shared" si="37"/>
        <v>0</v>
      </c>
      <c r="T39" s="26">
        <f t="shared" si="37"/>
        <v>1766668</v>
      </c>
      <c r="U39" s="26">
        <f t="shared" si="37"/>
        <v>0</v>
      </c>
      <c r="V39" s="26">
        <f t="shared" si="37"/>
        <v>0</v>
      </c>
      <c r="W39" s="26">
        <f t="shared" si="37"/>
        <v>0</v>
      </c>
      <c r="X39" s="26">
        <f t="shared" si="37"/>
        <v>0</v>
      </c>
      <c r="Y39" s="26">
        <f t="shared" si="37"/>
        <v>0</v>
      </c>
      <c r="Z39" s="26">
        <f t="shared" si="37"/>
        <v>0</v>
      </c>
      <c r="AA39" s="26">
        <f t="shared" si="37"/>
        <v>0</v>
      </c>
      <c r="AB39" s="26">
        <f t="shared" si="37"/>
        <v>0</v>
      </c>
      <c r="AC39" s="26">
        <f t="shared" si="37"/>
        <v>0</v>
      </c>
      <c r="AD39" s="26">
        <f t="shared" si="37"/>
        <v>0</v>
      </c>
      <c r="AE39" s="26">
        <f t="shared" si="37"/>
        <v>0</v>
      </c>
      <c r="AF39" s="26">
        <f t="shared" si="37"/>
        <v>0</v>
      </c>
      <c r="AG39" s="26">
        <f t="shared" si="37"/>
        <v>0</v>
      </c>
      <c r="AH39" s="26">
        <f t="shared" si="37"/>
        <v>0</v>
      </c>
      <c r="AI39" s="26">
        <f t="shared" si="37"/>
        <v>0</v>
      </c>
      <c r="AJ39" s="26">
        <f t="shared" si="37"/>
        <v>0</v>
      </c>
      <c r="AK39" s="26">
        <f t="shared" si="37"/>
        <v>0</v>
      </c>
      <c r="AL39" s="26">
        <f t="shared" ref="AL39:BE39" si="38">AL24</f>
        <v>0</v>
      </c>
      <c r="AM39" s="26">
        <f t="shared" si="38"/>
        <v>0</v>
      </c>
      <c r="AN39" s="26">
        <f t="shared" si="38"/>
        <v>0</v>
      </c>
      <c r="AO39" s="26">
        <f t="shared" si="38"/>
        <v>0</v>
      </c>
      <c r="AP39" s="26">
        <f t="shared" si="38"/>
        <v>0</v>
      </c>
      <c r="AQ39" s="26">
        <f t="shared" si="38"/>
        <v>0</v>
      </c>
      <c r="AR39" s="26">
        <f t="shared" si="38"/>
        <v>0</v>
      </c>
      <c r="AS39" s="26">
        <f t="shared" si="38"/>
        <v>0</v>
      </c>
      <c r="AT39" s="26">
        <f t="shared" si="38"/>
        <v>0</v>
      </c>
      <c r="AU39" s="26">
        <f t="shared" si="38"/>
        <v>0</v>
      </c>
      <c r="AV39" s="26">
        <f t="shared" si="38"/>
        <v>0</v>
      </c>
      <c r="AW39" s="26">
        <f t="shared" si="38"/>
        <v>0</v>
      </c>
      <c r="AX39" s="26">
        <f t="shared" si="38"/>
        <v>0</v>
      </c>
      <c r="AY39" s="26">
        <f t="shared" si="38"/>
        <v>8139466</v>
      </c>
      <c r="AZ39" s="26">
        <f t="shared" si="38"/>
        <v>0</v>
      </c>
      <c r="BA39" s="26">
        <f t="shared" si="38"/>
        <v>8139466</v>
      </c>
      <c r="BB39" s="26">
        <f t="shared" si="38"/>
        <v>409614</v>
      </c>
      <c r="BC39" s="26">
        <f t="shared" si="38"/>
        <v>0</v>
      </c>
      <c r="BD39" s="26">
        <f t="shared" si="38"/>
        <v>409614</v>
      </c>
      <c r="BE39" s="26">
        <f t="shared" si="38"/>
        <v>8549080</v>
      </c>
      <c r="BG39" s="15">
        <f t="shared" si="24"/>
        <v>0</v>
      </c>
    </row>
    <row r="40" spans="1:59" ht="39.950000000000003" hidden="1" customHeight="1">
      <c r="A40" s="193"/>
      <c r="B40" s="194"/>
      <c r="C40" s="195"/>
      <c r="D40" s="203" t="s">
        <v>23</v>
      </c>
      <c r="E40" s="20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G40" s="15">
        <f t="shared" si="24"/>
        <v>0</v>
      </c>
    </row>
    <row r="41" spans="1:59" ht="39.950000000000003" customHeight="1" thickBot="1">
      <c r="A41" s="196"/>
      <c r="B41" s="197"/>
      <c r="C41" s="198"/>
      <c r="D41" s="191" t="s">
        <v>26</v>
      </c>
      <c r="E41" s="192"/>
      <c r="F41" s="27">
        <f t="shared" ref="F41:AK41" si="39">F27+F30+F15</f>
        <v>63630824</v>
      </c>
      <c r="G41" s="27">
        <f t="shared" si="39"/>
        <v>301407</v>
      </c>
      <c r="H41" s="27">
        <f t="shared" si="39"/>
        <v>63932231</v>
      </c>
      <c r="I41" s="27">
        <f t="shared" si="39"/>
        <v>0</v>
      </c>
      <c r="J41" s="27">
        <f t="shared" si="39"/>
        <v>0</v>
      </c>
      <c r="K41" s="27">
        <f t="shared" si="39"/>
        <v>0</v>
      </c>
      <c r="L41" s="27">
        <f t="shared" si="39"/>
        <v>0</v>
      </c>
      <c r="M41" s="27">
        <f t="shared" si="39"/>
        <v>0</v>
      </c>
      <c r="N41" s="27">
        <f t="shared" si="39"/>
        <v>0</v>
      </c>
      <c r="O41" s="27">
        <f t="shared" si="39"/>
        <v>53729218</v>
      </c>
      <c r="P41" s="27">
        <f t="shared" si="39"/>
        <v>-345745</v>
      </c>
      <c r="Q41" s="27">
        <f t="shared" si="39"/>
        <v>53383473</v>
      </c>
      <c r="R41" s="27">
        <f t="shared" si="39"/>
        <v>2252593</v>
      </c>
      <c r="S41" s="27">
        <f t="shared" si="39"/>
        <v>692685</v>
      </c>
      <c r="T41" s="27">
        <f t="shared" si="39"/>
        <v>2945278</v>
      </c>
      <c r="U41" s="27">
        <f t="shared" si="39"/>
        <v>0</v>
      </c>
      <c r="V41" s="27">
        <f t="shared" si="39"/>
        <v>0</v>
      </c>
      <c r="W41" s="27">
        <f t="shared" si="39"/>
        <v>0</v>
      </c>
      <c r="X41" s="27">
        <f t="shared" si="39"/>
        <v>0</v>
      </c>
      <c r="Y41" s="27">
        <f t="shared" si="39"/>
        <v>0</v>
      </c>
      <c r="Z41" s="27">
        <f t="shared" si="39"/>
        <v>0</v>
      </c>
      <c r="AA41" s="27">
        <f t="shared" si="39"/>
        <v>0</v>
      </c>
      <c r="AB41" s="27">
        <f t="shared" si="39"/>
        <v>0</v>
      </c>
      <c r="AC41" s="27">
        <f t="shared" si="39"/>
        <v>0</v>
      </c>
      <c r="AD41" s="27">
        <f t="shared" si="39"/>
        <v>0</v>
      </c>
      <c r="AE41" s="27">
        <f t="shared" si="39"/>
        <v>0</v>
      </c>
      <c r="AF41" s="27">
        <f t="shared" si="39"/>
        <v>0</v>
      </c>
      <c r="AG41" s="27">
        <f t="shared" si="39"/>
        <v>0</v>
      </c>
      <c r="AH41" s="27">
        <f t="shared" si="39"/>
        <v>0</v>
      </c>
      <c r="AI41" s="27">
        <f t="shared" si="39"/>
        <v>0</v>
      </c>
      <c r="AJ41" s="27">
        <f t="shared" si="39"/>
        <v>0</v>
      </c>
      <c r="AK41" s="27">
        <f t="shared" si="39"/>
        <v>0</v>
      </c>
      <c r="AL41" s="27">
        <f t="shared" ref="AL41:BE41" si="40">AL27+AL30+AL15</f>
        <v>0</v>
      </c>
      <c r="AM41" s="27">
        <f t="shared" si="40"/>
        <v>0</v>
      </c>
      <c r="AN41" s="27">
        <f t="shared" si="40"/>
        <v>0</v>
      </c>
      <c r="AO41" s="27">
        <f t="shared" si="40"/>
        <v>0</v>
      </c>
      <c r="AP41" s="27">
        <f t="shared" si="40"/>
        <v>0</v>
      </c>
      <c r="AQ41" s="27">
        <f t="shared" si="40"/>
        <v>0</v>
      </c>
      <c r="AR41" s="27">
        <f t="shared" si="40"/>
        <v>0</v>
      </c>
      <c r="AS41" s="27">
        <f t="shared" si="40"/>
        <v>0</v>
      </c>
      <c r="AT41" s="27">
        <f t="shared" si="40"/>
        <v>0</v>
      </c>
      <c r="AU41" s="27">
        <f t="shared" si="40"/>
        <v>0</v>
      </c>
      <c r="AV41" s="27">
        <f t="shared" si="40"/>
        <v>0</v>
      </c>
      <c r="AW41" s="27">
        <f t="shared" si="40"/>
        <v>0</v>
      </c>
      <c r="AX41" s="27">
        <f t="shared" si="40"/>
        <v>0</v>
      </c>
      <c r="AY41" s="27">
        <f t="shared" si="40"/>
        <v>55981811</v>
      </c>
      <c r="AZ41" s="27">
        <f t="shared" si="40"/>
        <v>346940</v>
      </c>
      <c r="BA41" s="27">
        <f t="shared" si="40"/>
        <v>56328751</v>
      </c>
      <c r="BB41" s="27">
        <f t="shared" si="40"/>
        <v>7649013</v>
      </c>
      <c r="BC41" s="27">
        <f t="shared" si="40"/>
        <v>-45533</v>
      </c>
      <c r="BD41" s="27">
        <f t="shared" si="40"/>
        <v>7603480</v>
      </c>
      <c r="BE41" s="27">
        <f t="shared" si="40"/>
        <v>63932231</v>
      </c>
      <c r="BG41" s="15">
        <f t="shared" si="24"/>
        <v>0</v>
      </c>
    </row>
    <row r="42" spans="1:59" ht="39.950000000000003" customHeight="1">
      <c r="A42" s="193" t="s">
        <v>30</v>
      </c>
      <c r="B42" s="194"/>
      <c r="C42" s="195"/>
      <c r="D42" s="209" t="s">
        <v>24</v>
      </c>
      <c r="E42" s="210"/>
      <c r="F42" s="25">
        <f t="shared" ref="F42:BE45" si="41">F37+F32</f>
        <v>152483377</v>
      </c>
      <c r="G42" s="25">
        <f t="shared" si="41"/>
        <v>3933</v>
      </c>
      <c r="H42" s="25">
        <f t="shared" si="41"/>
        <v>152487310</v>
      </c>
      <c r="I42" s="25">
        <f t="shared" si="41"/>
        <v>0</v>
      </c>
      <c r="J42" s="25">
        <f t="shared" si="41"/>
        <v>0</v>
      </c>
      <c r="K42" s="25">
        <f t="shared" si="41"/>
        <v>0</v>
      </c>
      <c r="L42" s="25">
        <f t="shared" si="41"/>
        <v>0</v>
      </c>
      <c r="M42" s="25">
        <f t="shared" si="41"/>
        <v>0</v>
      </c>
      <c r="N42" s="25">
        <f t="shared" si="41"/>
        <v>0</v>
      </c>
      <c r="O42" s="25">
        <f t="shared" si="41"/>
        <v>66815310</v>
      </c>
      <c r="P42" s="25">
        <f t="shared" si="41"/>
        <v>-226521</v>
      </c>
      <c r="Q42" s="25">
        <f t="shared" si="41"/>
        <v>66588789</v>
      </c>
      <c r="R42" s="25">
        <f t="shared" si="41"/>
        <v>20063639</v>
      </c>
      <c r="S42" s="25">
        <f t="shared" si="41"/>
        <v>230454</v>
      </c>
      <c r="T42" s="25">
        <f t="shared" si="41"/>
        <v>20294093</v>
      </c>
      <c r="U42" s="25">
        <f t="shared" si="41"/>
        <v>0</v>
      </c>
      <c r="V42" s="25">
        <f t="shared" si="41"/>
        <v>0</v>
      </c>
      <c r="W42" s="25">
        <f t="shared" si="41"/>
        <v>0</v>
      </c>
      <c r="X42" s="25">
        <f t="shared" si="41"/>
        <v>0</v>
      </c>
      <c r="Y42" s="25">
        <f t="shared" si="41"/>
        <v>0</v>
      </c>
      <c r="Z42" s="25">
        <f t="shared" si="41"/>
        <v>0</v>
      </c>
      <c r="AA42" s="25">
        <f t="shared" si="41"/>
        <v>0</v>
      </c>
      <c r="AB42" s="25">
        <f t="shared" si="41"/>
        <v>0</v>
      </c>
      <c r="AC42" s="25">
        <f t="shared" si="41"/>
        <v>0</v>
      </c>
      <c r="AD42" s="25">
        <f t="shared" si="41"/>
        <v>0</v>
      </c>
      <c r="AE42" s="25">
        <f t="shared" si="41"/>
        <v>0</v>
      </c>
      <c r="AF42" s="25">
        <f t="shared" si="41"/>
        <v>0</v>
      </c>
      <c r="AG42" s="25">
        <f t="shared" si="41"/>
        <v>0</v>
      </c>
      <c r="AH42" s="25">
        <f t="shared" si="41"/>
        <v>0</v>
      </c>
      <c r="AI42" s="25">
        <f t="shared" si="41"/>
        <v>0</v>
      </c>
      <c r="AJ42" s="25">
        <f t="shared" si="41"/>
        <v>0</v>
      </c>
      <c r="AK42" s="25">
        <f t="shared" si="41"/>
        <v>0</v>
      </c>
      <c r="AL42" s="25">
        <f t="shared" si="41"/>
        <v>0</v>
      </c>
      <c r="AM42" s="25">
        <f t="shared" si="41"/>
        <v>0</v>
      </c>
      <c r="AN42" s="25">
        <f t="shared" si="41"/>
        <v>0</v>
      </c>
      <c r="AO42" s="25">
        <f t="shared" si="41"/>
        <v>0</v>
      </c>
      <c r="AP42" s="25">
        <f t="shared" si="41"/>
        <v>0</v>
      </c>
      <c r="AQ42" s="25">
        <f t="shared" si="41"/>
        <v>0</v>
      </c>
      <c r="AR42" s="25">
        <f t="shared" si="41"/>
        <v>0</v>
      </c>
      <c r="AS42" s="25">
        <f t="shared" si="41"/>
        <v>0</v>
      </c>
      <c r="AT42" s="25">
        <f t="shared" si="41"/>
        <v>0</v>
      </c>
      <c r="AU42" s="25">
        <f t="shared" si="41"/>
        <v>0</v>
      </c>
      <c r="AV42" s="25">
        <f t="shared" si="41"/>
        <v>0</v>
      </c>
      <c r="AW42" s="25">
        <f t="shared" si="41"/>
        <v>0</v>
      </c>
      <c r="AX42" s="25">
        <f t="shared" si="41"/>
        <v>0</v>
      </c>
      <c r="AY42" s="25">
        <f t="shared" si="41"/>
        <v>86878949</v>
      </c>
      <c r="AZ42" s="25">
        <f t="shared" si="41"/>
        <v>3933</v>
      </c>
      <c r="BA42" s="25">
        <f t="shared" si="41"/>
        <v>86882882</v>
      </c>
      <c r="BB42" s="25">
        <f t="shared" si="41"/>
        <v>65604428</v>
      </c>
      <c r="BC42" s="25">
        <f t="shared" si="41"/>
        <v>0</v>
      </c>
      <c r="BD42" s="25">
        <f t="shared" si="41"/>
        <v>65604428</v>
      </c>
      <c r="BE42" s="25">
        <f t="shared" si="41"/>
        <v>152487310</v>
      </c>
      <c r="BG42" s="15">
        <f t="shared" si="24"/>
        <v>0</v>
      </c>
    </row>
    <row r="43" spans="1:59" ht="39.950000000000003" customHeight="1">
      <c r="A43" s="193"/>
      <c r="B43" s="194"/>
      <c r="C43" s="195"/>
      <c r="D43" s="201" t="s">
        <v>22</v>
      </c>
      <c r="E43" s="202"/>
      <c r="F43" s="25">
        <f>F38+F33</f>
        <v>10289980</v>
      </c>
      <c r="G43" s="37">
        <f t="shared" si="41"/>
        <v>420995</v>
      </c>
      <c r="H43" s="25">
        <f t="shared" si="41"/>
        <v>10710975</v>
      </c>
      <c r="I43" s="25">
        <f t="shared" si="41"/>
        <v>0</v>
      </c>
      <c r="J43" s="25">
        <f t="shared" si="41"/>
        <v>0</v>
      </c>
      <c r="K43" s="25">
        <f t="shared" si="41"/>
        <v>0</v>
      </c>
      <c r="L43" s="25">
        <f t="shared" si="41"/>
        <v>0</v>
      </c>
      <c r="M43" s="25">
        <f t="shared" si="41"/>
        <v>0</v>
      </c>
      <c r="N43" s="25">
        <f t="shared" si="41"/>
        <v>0</v>
      </c>
      <c r="O43" s="25">
        <f t="shared" si="41"/>
        <v>4410669</v>
      </c>
      <c r="P43" s="37">
        <f t="shared" si="41"/>
        <v>453696</v>
      </c>
      <c r="Q43" s="25">
        <f t="shared" si="41"/>
        <v>4864365</v>
      </c>
      <c r="R43" s="25">
        <f t="shared" si="41"/>
        <v>707587</v>
      </c>
      <c r="S43" s="37">
        <f t="shared" si="41"/>
        <v>15564</v>
      </c>
      <c r="T43" s="25">
        <f t="shared" si="41"/>
        <v>723151</v>
      </c>
      <c r="U43" s="25">
        <f t="shared" si="41"/>
        <v>700000</v>
      </c>
      <c r="V43" s="136">
        <f t="shared" si="41"/>
        <v>0</v>
      </c>
      <c r="W43" s="25">
        <f t="shared" si="41"/>
        <v>700000</v>
      </c>
      <c r="X43" s="25">
        <f t="shared" si="41"/>
        <v>700000</v>
      </c>
      <c r="Y43" s="136">
        <f t="shared" si="41"/>
        <v>0</v>
      </c>
      <c r="Z43" s="25">
        <f t="shared" si="41"/>
        <v>700000</v>
      </c>
      <c r="AA43" s="25">
        <f t="shared" si="41"/>
        <v>700000</v>
      </c>
      <c r="AB43" s="25">
        <f t="shared" si="41"/>
        <v>0</v>
      </c>
      <c r="AC43" s="25">
        <f t="shared" si="41"/>
        <v>700000</v>
      </c>
      <c r="AD43" s="25">
        <f t="shared" si="41"/>
        <v>700000</v>
      </c>
      <c r="AE43" s="25">
        <f t="shared" si="41"/>
        <v>0</v>
      </c>
      <c r="AF43" s="25">
        <f t="shared" si="41"/>
        <v>700000</v>
      </c>
      <c r="AG43" s="25">
        <f t="shared" si="41"/>
        <v>700000</v>
      </c>
      <c r="AH43" s="25">
        <f t="shared" si="41"/>
        <v>0</v>
      </c>
      <c r="AI43" s="25">
        <f t="shared" si="41"/>
        <v>700000</v>
      </c>
      <c r="AJ43" s="25">
        <f t="shared" si="41"/>
        <v>0</v>
      </c>
      <c r="AK43" s="25">
        <f t="shared" si="41"/>
        <v>0</v>
      </c>
      <c r="AL43" s="25">
        <f t="shared" si="41"/>
        <v>0</v>
      </c>
      <c r="AM43" s="25">
        <f t="shared" si="41"/>
        <v>0</v>
      </c>
      <c r="AN43" s="25">
        <f t="shared" si="41"/>
        <v>0</v>
      </c>
      <c r="AO43" s="25">
        <f t="shared" si="41"/>
        <v>0</v>
      </c>
      <c r="AP43" s="25">
        <f t="shared" si="41"/>
        <v>0</v>
      </c>
      <c r="AQ43" s="25">
        <f t="shared" si="41"/>
        <v>0</v>
      </c>
      <c r="AR43" s="25">
        <f t="shared" si="41"/>
        <v>0</v>
      </c>
      <c r="AS43" s="25">
        <f t="shared" si="41"/>
        <v>0</v>
      </c>
      <c r="AT43" s="25">
        <f t="shared" si="41"/>
        <v>0</v>
      </c>
      <c r="AU43" s="25">
        <f t="shared" si="41"/>
        <v>0</v>
      </c>
      <c r="AV43" s="25">
        <f t="shared" si="41"/>
        <v>0</v>
      </c>
      <c r="AW43" s="25">
        <f t="shared" si="41"/>
        <v>0</v>
      </c>
      <c r="AX43" s="25">
        <f t="shared" si="41"/>
        <v>0</v>
      </c>
      <c r="AY43" s="25">
        <f t="shared" si="41"/>
        <v>5818256</v>
      </c>
      <c r="AZ43" s="37">
        <f t="shared" si="41"/>
        <v>469260</v>
      </c>
      <c r="BA43" s="25">
        <f t="shared" si="41"/>
        <v>6287516</v>
      </c>
      <c r="BB43" s="25">
        <f t="shared" si="41"/>
        <v>4471724</v>
      </c>
      <c r="BC43" s="37">
        <f t="shared" si="41"/>
        <v>-48265</v>
      </c>
      <c r="BD43" s="25">
        <f t="shared" si="41"/>
        <v>4423459</v>
      </c>
      <c r="BE43" s="25">
        <f t="shared" si="41"/>
        <v>10710975</v>
      </c>
      <c r="BG43" s="15">
        <f t="shared" si="24"/>
        <v>0</v>
      </c>
    </row>
    <row r="44" spans="1:59" ht="39.950000000000003" customHeight="1">
      <c r="A44" s="193"/>
      <c r="B44" s="194"/>
      <c r="C44" s="195"/>
      <c r="D44" s="203" t="s">
        <v>25</v>
      </c>
      <c r="E44" s="204"/>
      <c r="F44" s="25">
        <f>F39+F34</f>
        <v>11622421</v>
      </c>
      <c r="G44" s="25">
        <f t="shared" si="41"/>
        <v>-22383</v>
      </c>
      <c r="H44" s="25">
        <f t="shared" si="41"/>
        <v>11600038</v>
      </c>
      <c r="I44" s="25">
        <f t="shared" si="41"/>
        <v>0</v>
      </c>
      <c r="J44" s="25">
        <f t="shared" si="41"/>
        <v>0</v>
      </c>
      <c r="K44" s="25">
        <f t="shared" si="41"/>
        <v>0</v>
      </c>
      <c r="L44" s="25">
        <f t="shared" si="41"/>
        <v>0</v>
      </c>
      <c r="M44" s="25">
        <f t="shared" si="41"/>
        <v>0</v>
      </c>
      <c r="N44" s="25">
        <f t="shared" si="41"/>
        <v>0</v>
      </c>
      <c r="O44" s="25">
        <f t="shared" si="41"/>
        <v>7358355</v>
      </c>
      <c r="P44" s="25">
        <f t="shared" si="41"/>
        <v>-22383</v>
      </c>
      <c r="Q44" s="25">
        <f t="shared" si="41"/>
        <v>7335972</v>
      </c>
      <c r="R44" s="25">
        <f t="shared" si="41"/>
        <v>1766668</v>
      </c>
      <c r="S44" s="25">
        <f t="shared" si="41"/>
        <v>0</v>
      </c>
      <c r="T44" s="25">
        <f t="shared" si="41"/>
        <v>1766668</v>
      </c>
      <c r="U44" s="25">
        <f t="shared" si="41"/>
        <v>0</v>
      </c>
      <c r="V44" s="25">
        <f t="shared" si="41"/>
        <v>0</v>
      </c>
      <c r="W44" s="25">
        <f t="shared" si="41"/>
        <v>0</v>
      </c>
      <c r="X44" s="25">
        <f t="shared" si="41"/>
        <v>0</v>
      </c>
      <c r="Y44" s="25">
        <f t="shared" si="41"/>
        <v>0</v>
      </c>
      <c r="Z44" s="25">
        <f t="shared" si="41"/>
        <v>0</v>
      </c>
      <c r="AA44" s="25">
        <f t="shared" si="41"/>
        <v>0</v>
      </c>
      <c r="AB44" s="25">
        <f t="shared" si="41"/>
        <v>0</v>
      </c>
      <c r="AC44" s="25">
        <f t="shared" si="41"/>
        <v>0</v>
      </c>
      <c r="AD44" s="25">
        <f t="shared" si="41"/>
        <v>0</v>
      </c>
      <c r="AE44" s="25">
        <f t="shared" si="41"/>
        <v>0</v>
      </c>
      <c r="AF44" s="25">
        <f t="shared" si="41"/>
        <v>0</v>
      </c>
      <c r="AG44" s="25">
        <f t="shared" si="41"/>
        <v>0</v>
      </c>
      <c r="AH44" s="25">
        <f t="shared" si="41"/>
        <v>0</v>
      </c>
      <c r="AI44" s="25">
        <f t="shared" si="41"/>
        <v>0</v>
      </c>
      <c r="AJ44" s="25">
        <f t="shared" si="41"/>
        <v>0</v>
      </c>
      <c r="AK44" s="25">
        <f t="shared" si="41"/>
        <v>0</v>
      </c>
      <c r="AL44" s="25">
        <f t="shared" si="41"/>
        <v>0</v>
      </c>
      <c r="AM44" s="25">
        <f t="shared" si="41"/>
        <v>0</v>
      </c>
      <c r="AN44" s="25">
        <f t="shared" si="41"/>
        <v>0</v>
      </c>
      <c r="AO44" s="25">
        <f t="shared" si="41"/>
        <v>0</v>
      </c>
      <c r="AP44" s="25">
        <f t="shared" si="41"/>
        <v>0</v>
      </c>
      <c r="AQ44" s="25">
        <f t="shared" si="41"/>
        <v>0</v>
      </c>
      <c r="AR44" s="25">
        <f t="shared" si="41"/>
        <v>0</v>
      </c>
      <c r="AS44" s="25">
        <f t="shared" si="41"/>
        <v>0</v>
      </c>
      <c r="AT44" s="25">
        <f t="shared" si="41"/>
        <v>0</v>
      </c>
      <c r="AU44" s="25">
        <f t="shared" si="41"/>
        <v>0</v>
      </c>
      <c r="AV44" s="25">
        <f t="shared" si="41"/>
        <v>0</v>
      </c>
      <c r="AW44" s="25">
        <f t="shared" si="41"/>
        <v>0</v>
      </c>
      <c r="AX44" s="25">
        <f t="shared" si="41"/>
        <v>0</v>
      </c>
      <c r="AY44" s="25">
        <f t="shared" si="41"/>
        <v>9125023</v>
      </c>
      <c r="AZ44" s="25">
        <f t="shared" si="41"/>
        <v>-22383</v>
      </c>
      <c r="BA44" s="25">
        <f t="shared" si="41"/>
        <v>9102640</v>
      </c>
      <c r="BB44" s="25">
        <f t="shared" si="41"/>
        <v>2497398</v>
      </c>
      <c r="BC44" s="25">
        <f t="shared" si="41"/>
        <v>0</v>
      </c>
      <c r="BD44" s="25">
        <f t="shared" si="41"/>
        <v>2497398</v>
      </c>
      <c r="BE44" s="25">
        <f t="shared" si="41"/>
        <v>11600038</v>
      </c>
      <c r="BG44" s="15">
        <f t="shared" si="24"/>
        <v>0</v>
      </c>
    </row>
    <row r="45" spans="1:59" ht="39.950000000000003" hidden="1" customHeight="1">
      <c r="A45" s="193"/>
      <c r="B45" s="194"/>
      <c r="C45" s="195"/>
      <c r="D45" s="203" t="s">
        <v>23</v>
      </c>
      <c r="E45" s="204"/>
      <c r="F45" s="25">
        <f>F40+F35</f>
        <v>0</v>
      </c>
      <c r="G45" s="25">
        <f t="shared" si="41"/>
        <v>0</v>
      </c>
      <c r="H45" s="25">
        <f t="shared" si="41"/>
        <v>0</v>
      </c>
      <c r="I45" s="25">
        <f t="shared" si="41"/>
        <v>0</v>
      </c>
      <c r="J45" s="25">
        <f t="shared" si="41"/>
        <v>0</v>
      </c>
      <c r="K45" s="25">
        <f t="shared" si="41"/>
        <v>0</v>
      </c>
      <c r="L45" s="25">
        <f t="shared" si="41"/>
        <v>0</v>
      </c>
      <c r="M45" s="25">
        <f t="shared" si="41"/>
        <v>0</v>
      </c>
      <c r="N45" s="25">
        <f t="shared" si="41"/>
        <v>0</v>
      </c>
      <c r="O45" s="25">
        <f t="shared" si="41"/>
        <v>0</v>
      </c>
      <c r="P45" s="25">
        <f t="shared" si="41"/>
        <v>0</v>
      </c>
      <c r="Q45" s="25">
        <f t="shared" si="41"/>
        <v>0</v>
      </c>
      <c r="R45" s="25">
        <f t="shared" si="41"/>
        <v>0</v>
      </c>
      <c r="S45" s="25">
        <f t="shared" si="41"/>
        <v>0</v>
      </c>
      <c r="T45" s="25">
        <f t="shared" si="41"/>
        <v>0</v>
      </c>
      <c r="U45" s="25">
        <f t="shared" si="41"/>
        <v>0</v>
      </c>
      <c r="V45" s="25">
        <f t="shared" si="41"/>
        <v>0</v>
      </c>
      <c r="W45" s="25">
        <f t="shared" si="41"/>
        <v>0</v>
      </c>
      <c r="X45" s="25">
        <f t="shared" si="41"/>
        <v>0</v>
      </c>
      <c r="Y45" s="25">
        <f t="shared" si="41"/>
        <v>0</v>
      </c>
      <c r="Z45" s="25">
        <f t="shared" si="41"/>
        <v>0</v>
      </c>
      <c r="AA45" s="25">
        <f t="shared" si="41"/>
        <v>0</v>
      </c>
      <c r="AB45" s="25">
        <f t="shared" si="41"/>
        <v>0</v>
      </c>
      <c r="AC45" s="25">
        <f t="shared" si="41"/>
        <v>0</v>
      </c>
      <c r="AD45" s="25">
        <f t="shared" si="41"/>
        <v>0</v>
      </c>
      <c r="AE45" s="25">
        <f t="shared" si="41"/>
        <v>0</v>
      </c>
      <c r="AF45" s="25">
        <f t="shared" si="41"/>
        <v>0</v>
      </c>
      <c r="AG45" s="25">
        <f t="shared" si="41"/>
        <v>0</v>
      </c>
      <c r="AH45" s="25">
        <f t="shared" si="41"/>
        <v>0</v>
      </c>
      <c r="AI45" s="25">
        <f t="shared" si="41"/>
        <v>0</v>
      </c>
      <c r="AJ45" s="25">
        <f t="shared" si="41"/>
        <v>0</v>
      </c>
      <c r="AK45" s="25">
        <f t="shared" si="41"/>
        <v>0</v>
      </c>
      <c r="AL45" s="25">
        <f t="shared" si="41"/>
        <v>0</v>
      </c>
      <c r="AM45" s="25">
        <f t="shared" si="41"/>
        <v>0</v>
      </c>
      <c r="AN45" s="25">
        <f t="shared" si="41"/>
        <v>0</v>
      </c>
      <c r="AO45" s="25">
        <f t="shared" si="41"/>
        <v>0</v>
      </c>
      <c r="AP45" s="25">
        <f t="shared" si="41"/>
        <v>0</v>
      </c>
      <c r="AQ45" s="25">
        <f t="shared" si="41"/>
        <v>0</v>
      </c>
      <c r="AR45" s="25">
        <f t="shared" si="41"/>
        <v>0</v>
      </c>
      <c r="AS45" s="25">
        <f t="shared" si="41"/>
        <v>0</v>
      </c>
      <c r="AT45" s="25">
        <f t="shared" si="41"/>
        <v>0</v>
      </c>
      <c r="AU45" s="25">
        <f t="shared" si="41"/>
        <v>0</v>
      </c>
      <c r="AV45" s="25">
        <f t="shared" si="41"/>
        <v>0</v>
      </c>
      <c r="AW45" s="25">
        <f t="shared" si="41"/>
        <v>0</v>
      </c>
      <c r="AX45" s="25">
        <f t="shared" si="41"/>
        <v>0</v>
      </c>
      <c r="AY45" s="25">
        <f t="shared" si="41"/>
        <v>0</v>
      </c>
      <c r="AZ45" s="25">
        <f t="shared" si="41"/>
        <v>0</v>
      </c>
      <c r="BA45" s="25">
        <f t="shared" si="41"/>
        <v>0</v>
      </c>
      <c r="BB45" s="25">
        <f t="shared" si="41"/>
        <v>0</v>
      </c>
      <c r="BC45" s="25">
        <f t="shared" si="41"/>
        <v>0</v>
      </c>
      <c r="BD45" s="25">
        <f t="shared" si="41"/>
        <v>0</v>
      </c>
      <c r="BE45" s="25">
        <f t="shared" si="41"/>
        <v>0</v>
      </c>
      <c r="BG45" s="15">
        <f t="shared" si="24"/>
        <v>0</v>
      </c>
    </row>
    <row r="46" spans="1:59" ht="39.950000000000003" customHeight="1" thickBot="1">
      <c r="A46" s="196"/>
      <c r="B46" s="197"/>
      <c r="C46" s="198"/>
      <c r="D46" s="191" t="s">
        <v>26</v>
      </c>
      <c r="E46" s="192"/>
      <c r="F46" s="27">
        <f t="shared" ref="F46:AK46" si="42">F19+F28+F31+F16</f>
        <v>174395778</v>
      </c>
      <c r="G46" s="27">
        <f t="shared" si="42"/>
        <v>402545</v>
      </c>
      <c r="H46" s="27">
        <f t="shared" si="42"/>
        <v>174798323</v>
      </c>
      <c r="I46" s="27">
        <f t="shared" si="42"/>
        <v>0</v>
      </c>
      <c r="J46" s="27">
        <f t="shared" si="42"/>
        <v>0</v>
      </c>
      <c r="K46" s="27">
        <f t="shared" si="42"/>
        <v>0</v>
      </c>
      <c r="L46" s="27">
        <f t="shared" si="42"/>
        <v>0</v>
      </c>
      <c r="M46" s="27">
        <f t="shared" si="42"/>
        <v>0</v>
      </c>
      <c r="N46" s="27">
        <f t="shared" si="42"/>
        <v>0</v>
      </c>
      <c r="O46" s="27">
        <f t="shared" si="42"/>
        <v>78584334</v>
      </c>
      <c r="P46" s="27">
        <f t="shared" si="42"/>
        <v>204792</v>
      </c>
      <c r="Q46" s="27">
        <f t="shared" si="42"/>
        <v>78789126</v>
      </c>
      <c r="R46" s="27">
        <f t="shared" si="42"/>
        <v>22537894</v>
      </c>
      <c r="S46" s="27">
        <f t="shared" si="42"/>
        <v>246018</v>
      </c>
      <c r="T46" s="27">
        <f t="shared" si="42"/>
        <v>22783912</v>
      </c>
      <c r="U46" s="27">
        <f t="shared" si="42"/>
        <v>700000</v>
      </c>
      <c r="V46" s="27">
        <f t="shared" si="42"/>
        <v>0</v>
      </c>
      <c r="W46" s="27">
        <f t="shared" si="42"/>
        <v>700000</v>
      </c>
      <c r="X46" s="27">
        <f t="shared" si="42"/>
        <v>700000</v>
      </c>
      <c r="Y46" s="27">
        <f t="shared" si="42"/>
        <v>0</v>
      </c>
      <c r="Z46" s="27">
        <f t="shared" si="42"/>
        <v>700000</v>
      </c>
      <c r="AA46" s="27">
        <f t="shared" si="42"/>
        <v>700000</v>
      </c>
      <c r="AB46" s="27">
        <f t="shared" si="42"/>
        <v>0</v>
      </c>
      <c r="AC46" s="27">
        <f t="shared" si="42"/>
        <v>700000</v>
      </c>
      <c r="AD46" s="27">
        <f t="shared" si="42"/>
        <v>700000</v>
      </c>
      <c r="AE46" s="27">
        <f t="shared" si="42"/>
        <v>0</v>
      </c>
      <c r="AF46" s="27">
        <f t="shared" si="42"/>
        <v>700000</v>
      </c>
      <c r="AG46" s="27">
        <f t="shared" si="42"/>
        <v>700000</v>
      </c>
      <c r="AH46" s="27">
        <f t="shared" si="42"/>
        <v>0</v>
      </c>
      <c r="AI46" s="27">
        <f t="shared" si="42"/>
        <v>700000</v>
      </c>
      <c r="AJ46" s="27">
        <f t="shared" si="42"/>
        <v>0</v>
      </c>
      <c r="AK46" s="27">
        <f t="shared" si="42"/>
        <v>0</v>
      </c>
      <c r="AL46" s="27">
        <f t="shared" ref="AL46:BE46" si="43">AL19+AL28+AL31+AL16</f>
        <v>0</v>
      </c>
      <c r="AM46" s="27">
        <f t="shared" si="43"/>
        <v>0</v>
      </c>
      <c r="AN46" s="27">
        <f t="shared" si="43"/>
        <v>0</v>
      </c>
      <c r="AO46" s="27">
        <f t="shared" si="43"/>
        <v>0</v>
      </c>
      <c r="AP46" s="27">
        <f t="shared" si="43"/>
        <v>0</v>
      </c>
      <c r="AQ46" s="27">
        <f t="shared" si="43"/>
        <v>0</v>
      </c>
      <c r="AR46" s="27">
        <f t="shared" si="43"/>
        <v>0</v>
      </c>
      <c r="AS46" s="27">
        <f t="shared" si="43"/>
        <v>0</v>
      </c>
      <c r="AT46" s="27">
        <f t="shared" si="43"/>
        <v>0</v>
      </c>
      <c r="AU46" s="27">
        <f t="shared" si="43"/>
        <v>0</v>
      </c>
      <c r="AV46" s="27">
        <f t="shared" si="43"/>
        <v>0</v>
      </c>
      <c r="AW46" s="27">
        <f t="shared" si="43"/>
        <v>0</v>
      </c>
      <c r="AX46" s="27">
        <f t="shared" si="43"/>
        <v>0</v>
      </c>
      <c r="AY46" s="27">
        <f t="shared" si="43"/>
        <v>101822228</v>
      </c>
      <c r="AZ46" s="27">
        <f t="shared" si="43"/>
        <v>450810</v>
      </c>
      <c r="BA46" s="27">
        <f t="shared" si="43"/>
        <v>102273038</v>
      </c>
      <c r="BB46" s="27">
        <f t="shared" si="43"/>
        <v>72573550</v>
      </c>
      <c r="BC46" s="27">
        <f t="shared" si="43"/>
        <v>-48265</v>
      </c>
      <c r="BD46" s="27">
        <f t="shared" si="43"/>
        <v>72525285</v>
      </c>
      <c r="BE46" s="27">
        <f t="shared" si="43"/>
        <v>174798323</v>
      </c>
      <c r="BG46" s="15">
        <f t="shared" si="24"/>
        <v>0</v>
      </c>
    </row>
    <row r="51" spans="6:8" ht="20.25">
      <c r="F51" s="28"/>
      <c r="G51" s="28"/>
      <c r="H51" s="28"/>
    </row>
  </sheetData>
  <mergeCells count="90">
    <mergeCell ref="A42:C46"/>
    <mergeCell ref="D42:E42"/>
    <mergeCell ref="D43:E43"/>
    <mergeCell ref="D44:E44"/>
    <mergeCell ref="D45:E45"/>
    <mergeCell ref="D46:E46"/>
    <mergeCell ref="D36:E36"/>
    <mergeCell ref="A37:C41"/>
    <mergeCell ref="D37:E37"/>
    <mergeCell ref="D38:E38"/>
    <mergeCell ref="D39:E39"/>
    <mergeCell ref="D40:E40"/>
    <mergeCell ref="D41:E41"/>
    <mergeCell ref="A32:C36"/>
    <mergeCell ref="D32:E32"/>
    <mergeCell ref="D33:E33"/>
    <mergeCell ref="D34:E34"/>
    <mergeCell ref="D35:E35"/>
    <mergeCell ref="A29:A31"/>
    <mergeCell ref="B29:B31"/>
    <mergeCell ref="C29:C31"/>
    <mergeCell ref="D29:D30"/>
    <mergeCell ref="D31:E31"/>
    <mergeCell ref="A7:A16"/>
    <mergeCell ref="B7:B16"/>
    <mergeCell ref="C7:C16"/>
    <mergeCell ref="D7:D8"/>
    <mergeCell ref="D9:E9"/>
    <mergeCell ref="D10:D11"/>
    <mergeCell ref="D12:E12"/>
    <mergeCell ref="D14:E14"/>
    <mergeCell ref="D15:E15"/>
    <mergeCell ref="D16:E16"/>
    <mergeCell ref="A20:A28"/>
    <mergeCell ref="B20:B28"/>
    <mergeCell ref="C20:C28"/>
    <mergeCell ref="D20:D21"/>
    <mergeCell ref="D22:E22"/>
    <mergeCell ref="D23:D24"/>
    <mergeCell ref="D25:E25"/>
    <mergeCell ref="D26:E26"/>
    <mergeCell ref="D27:E27"/>
    <mergeCell ref="D28:E28"/>
    <mergeCell ref="AV5:AX5"/>
    <mergeCell ref="AY5:BA5"/>
    <mergeCell ref="BB5:BD5"/>
    <mergeCell ref="BE5:BE6"/>
    <mergeCell ref="A17:A19"/>
    <mergeCell ref="B17:B19"/>
    <mergeCell ref="C17:C19"/>
    <mergeCell ref="E17:E18"/>
    <mergeCell ref="D19:E19"/>
    <mergeCell ref="AD5:AF5"/>
    <mergeCell ref="AG5:AI5"/>
    <mergeCell ref="AJ5:AL5"/>
    <mergeCell ref="AM5:AO5"/>
    <mergeCell ref="AP5:AR5"/>
    <mergeCell ref="AS5:AU5"/>
    <mergeCell ref="L5:N5"/>
    <mergeCell ref="I5:K5"/>
    <mergeCell ref="AA4:AC4"/>
    <mergeCell ref="AD4:AF4"/>
    <mergeCell ref="AG4:AI4"/>
    <mergeCell ref="AJ4:AL4"/>
    <mergeCell ref="O5:Q5"/>
    <mergeCell ref="R5:T5"/>
    <mergeCell ref="U5:W5"/>
    <mergeCell ref="X5:Z5"/>
    <mergeCell ref="AA5:AC5"/>
    <mergeCell ref="A5:A6"/>
    <mergeCell ref="B5:B6"/>
    <mergeCell ref="C5:C6"/>
    <mergeCell ref="D5:E6"/>
    <mergeCell ref="F5:H5"/>
    <mergeCell ref="BB1:BE1"/>
    <mergeCell ref="A2:BE2"/>
    <mergeCell ref="D4:E4"/>
    <mergeCell ref="F4:H4"/>
    <mergeCell ref="I4:K4"/>
    <mergeCell ref="L4:N4"/>
    <mergeCell ref="O4:Q4"/>
    <mergeCell ref="R4:T4"/>
    <mergeCell ref="U4:W4"/>
    <mergeCell ref="X4:Z4"/>
    <mergeCell ref="AS4:AU4"/>
    <mergeCell ref="AV4:AX4"/>
    <mergeCell ref="AY4:BA4"/>
    <mergeCell ref="BB4:BD4"/>
    <mergeCell ref="AM4:AO4"/>
    <mergeCell ref="AP4:AR4"/>
  </mergeCells>
  <pageMargins left="0" right="0" top="0" bottom="0" header="0.31496062992125984" footer="0.31496062992125984"/>
  <pageSetup paperSize="8" scale="29" fitToHeight="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E46"/>
  <sheetViews>
    <sheetView tabSelected="1" view="pageBreakPreview" zoomScaleSheetLayoutView="100" workbookViewId="0">
      <selection activeCell="F27" sqref="F27"/>
    </sheetView>
  </sheetViews>
  <sheetFormatPr defaultColWidth="8.625" defaultRowHeight="14.25"/>
  <cols>
    <col min="1" max="1" width="3.375" style="38" customWidth="1"/>
    <col min="2" max="2" width="12.375" style="39" customWidth="1"/>
    <col min="3" max="3" width="52.5" style="39" customWidth="1"/>
    <col min="4" max="4" width="8.75" style="39" customWidth="1"/>
    <col min="5" max="5" width="8.625" style="39"/>
    <col min="6" max="6" width="9" style="39" customWidth="1"/>
    <col min="7" max="9" width="8.625" style="39"/>
    <col min="10" max="12" width="9.875" style="39" bestFit="1" customWidth="1"/>
    <col min="13" max="14" width="8.625" style="39"/>
    <col min="15" max="15" width="9" style="39" customWidth="1"/>
    <col min="16" max="26" width="8.625" style="39"/>
    <col min="27" max="29" width="9.875" style="39" bestFit="1" customWidth="1"/>
    <col min="30" max="30" width="10.5" style="39" bestFit="1" customWidth="1"/>
    <col min="31" max="16384" width="8.625" style="39"/>
  </cols>
  <sheetData>
    <row r="1" spans="1:29" ht="4.5" customHeight="1"/>
    <row r="2" spans="1:29" ht="45" customHeight="1">
      <c r="G2" s="212"/>
      <c r="H2" s="212"/>
      <c r="I2" s="212"/>
      <c r="J2" s="212"/>
      <c r="L2" s="212"/>
      <c r="M2" s="212"/>
      <c r="N2" s="212"/>
      <c r="O2" s="212"/>
      <c r="Q2" s="213"/>
      <c r="R2" s="213"/>
      <c r="S2" s="213"/>
      <c r="T2" s="213"/>
      <c r="U2" s="40"/>
      <c r="V2" s="40"/>
      <c r="X2" s="40"/>
      <c r="Y2" s="40"/>
      <c r="Z2" s="214" t="s">
        <v>32</v>
      </c>
      <c r="AA2" s="214"/>
      <c r="AB2" s="214"/>
      <c r="AC2" s="214"/>
    </row>
    <row r="3" spans="1:29" ht="18" customHeight="1">
      <c r="G3" s="212"/>
      <c r="H3" s="212"/>
      <c r="I3" s="212"/>
      <c r="J3" s="212"/>
      <c r="L3" s="212"/>
      <c r="M3" s="212"/>
      <c r="N3" s="212"/>
      <c r="O3" s="212"/>
      <c r="Q3" s="213"/>
      <c r="R3" s="213"/>
      <c r="S3" s="213"/>
      <c r="T3" s="213"/>
      <c r="X3" s="40"/>
      <c r="Y3" s="40"/>
      <c r="Z3" s="40"/>
    </row>
    <row r="4" spans="1:29" ht="18" customHeight="1">
      <c r="A4" s="215" t="s">
        <v>33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9" ht="29.25" customHeight="1">
      <c r="A5" s="41" t="s">
        <v>4</v>
      </c>
      <c r="B5" s="42" t="s">
        <v>34</v>
      </c>
      <c r="C5" s="43"/>
      <c r="D5" s="44">
        <v>2020</v>
      </c>
      <c r="E5" s="44">
        <v>2021</v>
      </c>
      <c r="F5" s="44">
        <v>2022</v>
      </c>
      <c r="G5" s="44">
        <v>2023</v>
      </c>
      <c r="H5" s="44">
        <v>2024</v>
      </c>
      <c r="I5" s="44">
        <v>2025</v>
      </c>
      <c r="J5" s="44">
        <v>2026</v>
      </c>
      <c r="K5" s="44">
        <v>2027</v>
      </c>
      <c r="L5" s="44">
        <v>2028</v>
      </c>
      <c r="M5" s="44">
        <v>2029</v>
      </c>
      <c r="N5" s="44">
        <v>2030</v>
      </c>
      <c r="O5" s="44">
        <v>2031</v>
      </c>
      <c r="P5" s="44">
        <v>2032</v>
      </c>
      <c r="Q5" s="44">
        <v>2033</v>
      </c>
      <c r="R5" s="44">
        <v>2034</v>
      </c>
      <c r="S5" s="44">
        <v>2035</v>
      </c>
      <c r="T5" s="44">
        <v>2036</v>
      </c>
      <c r="U5" s="44">
        <v>2037</v>
      </c>
      <c r="V5" s="44">
        <v>2038</v>
      </c>
      <c r="W5" s="44">
        <v>2039</v>
      </c>
      <c r="X5" s="44">
        <v>2040</v>
      </c>
      <c r="Y5" s="44">
        <v>2041</v>
      </c>
      <c r="Z5" s="44">
        <v>2042</v>
      </c>
      <c r="AA5" s="44">
        <v>2043</v>
      </c>
      <c r="AB5" s="44">
        <v>2044</v>
      </c>
      <c r="AC5" s="44">
        <v>2045</v>
      </c>
    </row>
    <row r="6" spans="1:29" ht="21.75" customHeight="1">
      <c r="A6" s="45">
        <v>1</v>
      </c>
      <c r="B6" s="216" t="s">
        <v>42</v>
      </c>
      <c r="C6" s="46" t="s">
        <v>35</v>
      </c>
      <c r="D6" s="47">
        <v>6.4200999997760189E-2</v>
      </c>
      <c r="E6" s="47">
        <v>9.99564512353604E-2</v>
      </c>
      <c r="F6" s="47">
        <v>9.0235625658782015E-2</v>
      </c>
      <c r="G6" s="47">
        <v>0.10311462519198344</v>
      </c>
      <c r="H6" s="47">
        <v>0.10183136283669206</v>
      </c>
      <c r="I6" s="47">
        <v>9.3724664051996115E-2</v>
      </c>
      <c r="J6" s="47">
        <v>7.6817851573780335E-2</v>
      </c>
      <c r="K6" s="47">
        <v>7.8032427152225012E-2</v>
      </c>
      <c r="L6" s="47">
        <v>7.3043926002075488E-2</v>
      </c>
      <c r="M6" s="47">
        <v>7.1499345965569519E-2</v>
      </c>
      <c r="N6" s="47">
        <v>6.9177757201217702E-2</v>
      </c>
      <c r="O6" s="47">
        <v>6.593878904707251E-2</v>
      </c>
      <c r="P6" s="48">
        <v>6.2796645294955475E-2</v>
      </c>
      <c r="Q6" s="48">
        <v>6.0031677691855509E-2</v>
      </c>
      <c r="R6" s="48">
        <v>5.7327405702353153E-2</v>
      </c>
      <c r="S6" s="48">
        <v>4.4350596237255208E-2</v>
      </c>
      <c r="T6" s="48">
        <v>3.7980768933304571E-2</v>
      </c>
      <c r="U6" s="47">
        <v>3.2781093565626876E-2</v>
      </c>
      <c r="V6" s="47">
        <v>2.8834971055730532E-2</v>
      </c>
      <c r="W6" s="47">
        <v>2.6463110113484713E-2</v>
      </c>
      <c r="X6" s="47">
        <v>2.4019905691370611E-2</v>
      </c>
      <c r="Y6" s="47">
        <v>1.6160381217136515E-2</v>
      </c>
      <c r="Z6" s="47">
        <v>1.3557336225540671E-2</v>
      </c>
      <c r="AA6" s="47">
        <v>4.8119345373719901E-3</v>
      </c>
      <c r="AB6" s="47">
        <v>4.7247945938029149E-3</v>
      </c>
      <c r="AC6" s="47">
        <v>7.7318349353889854E-4</v>
      </c>
    </row>
    <row r="7" spans="1:29" ht="21" customHeight="1">
      <c r="A7" s="45">
        <v>2</v>
      </c>
      <c r="B7" s="217"/>
      <c r="C7" s="49" t="s">
        <v>36</v>
      </c>
      <c r="D7" s="50">
        <v>0.35757632016092317</v>
      </c>
      <c r="E7" s="50">
        <v>0.31540000000000001</v>
      </c>
      <c r="F7" s="50">
        <v>0.2395646616855768</v>
      </c>
      <c r="G7" s="50">
        <v>0.1653</v>
      </c>
      <c r="H7" s="50">
        <v>0.14960000000000001</v>
      </c>
      <c r="I7" s="50">
        <v>0.1244</v>
      </c>
      <c r="J7" s="50">
        <v>0.19160540010906096</v>
      </c>
      <c r="K7" s="50">
        <v>0.16368799362505632</v>
      </c>
      <c r="L7" s="50">
        <v>0.16155224850882358</v>
      </c>
      <c r="M7" s="50">
        <v>0.15543444243182281</v>
      </c>
      <c r="N7" s="50">
        <v>0.16024275117199055</v>
      </c>
      <c r="O7" s="50">
        <v>0.16427252669404263</v>
      </c>
      <c r="P7" s="48">
        <v>0.16917827462675894</v>
      </c>
      <c r="Q7" s="48">
        <v>0.17299999999999999</v>
      </c>
      <c r="R7" s="48">
        <v>0.17633253024788315</v>
      </c>
      <c r="S7" s="48">
        <v>0.17834539625868326</v>
      </c>
      <c r="T7" s="48">
        <v>0.1786379129552951</v>
      </c>
      <c r="U7" s="47">
        <v>0.17827284133015109</v>
      </c>
      <c r="V7" s="47">
        <v>0.17705800371294264</v>
      </c>
      <c r="W7" s="47">
        <v>0.17521916502342441</v>
      </c>
      <c r="X7" s="47">
        <v>0.17285855434742661</v>
      </c>
      <c r="Y7" s="47">
        <v>0.17049444384338663</v>
      </c>
      <c r="Z7" s="47">
        <v>0.16818197450312736</v>
      </c>
      <c r="AA7" s="47">
        <v>0.1658698475131955</v>
      </c>
      <c r="AB7" s="47">
        <v>0.16475532039132762</v>
      </c>
      <c r="AC7" s="47">
        <v>0.16358553124383504</v>
      </c>
    </row>
    <row r="8" spans="1:29" ht="24" customHeight="1">
      <c r="A8" s="45">
        <v>3</v>
      </c>
      <c r="B8" s="216" t="s">
        <v>51</v>
      </c>
      <c r="C8" s="46" t="s">
        <v>35</v>
      </c>
      <c r="D8" s="47">
        <v>6.4178994667105735E-2</v>
      </c>
      <c r="E8" s="47">
        <v>9.99564512353604E-2</v>
      </c>
      <c r="F8" s="47">
        <v>9.0235625658782015E-2</v>
      </c>
      <c r="G8" s="47">
        <v>0.10311462519198344</v>
      </c>
      <c r="H8" s="47">
        <v>0.10183136283669206</v>
      </c>
      <c r="I8" s="47">
        <v>9.3724664051996115E-2</v>
      </c>
      <c r="J8" s="51">
        <v>7.6817851573780335E-2</v>
      </c>
      <c r="K8" s="47">
        <v>7.8032427152225012E-2</v>
      </c>
      <c r="L8" s="47">
        <v>7.3043926002075488E-2</v>
      </c>
      <c r="M8" s="47">
        <v>7.1499345965569519E-2</v>
      </c>
      <c r="N8" s="47">
        <v>6.9177757201217702E-2</v>
      </c>
      <c r="O8" s="47">
        <v>6.593878904707251E-2</v>
      </c>
      <c r="P8" s="48">
        <v>6.2796645294955475E-2</v>
      </c>
      <c r="Q8" s="48">
        <v>6.0031677691855509E-2</v>
      </c>
      <c r="R8" s="48">
        <v>5.7327405702353153E-2</v>
      </c>
      <c r="S8" s="48">
        <v>4.4350596237255208E-2</v>
      </c>
      <c r="T8" s="48">
        <v>3.7980768933304571E-2</v>
      </c>
      <c r="U8" s="52">
        <v>3.2781093565626876E-2</v>
      </c>
      <c r="V8" s="52">
        <v>2.8834971055730532E-2</v>
      </c>
      <c r="W8" s="52">
        <v>2.6463110113484713E-2</v>
      </c>
      <c r="X8" s="52">
        <v>2.4019905691370611E-2</v>
      </c>
      <c r="Y8" s="52">
        <v>1.6160381217136515E-2</v>
      </c>
      <c r="Z8" s="52">
        <v>1.3557336225540671E-2</v>
      </c>
      <c r="AA8" s="52">
        <v>4.8119345373719901E-3</v>
      </c>
      <c r="AB8" s="52">
        <v>4.7247945938029149E-3</v>
      </c>
      <c r="AC8" s="52">
        <v>7.7318349353889854E-4</v>
      </c>
    </row>
    <row r="9" spans="1:29">
      <c r="A9" s="45">
        <v>4</v>
      </c>
      <c r="B9" s="217"/>
      <c r="C9" s="49" t="s">
        <v>36</v>
      </c>
      <c r="D9" s="50">
        <v>0.35757632016092317</v>
      </c>
      <c r="E9" s="50">
        <v>0.3157133074778235</v>
      </c>
      <c r="F9" s="50">
        <v>0.23983535992227809</v>
      </c>
      <c r="G9" s="50">
        <v>0.16563095069572031</v>
      </c>
      <c r="H9" s="50">
        <v>0.14960000000000001</v>
      </c>
      <c r="I9" s="50">
        <v>0.1244</v>
      </c>
      <c r="J9" s="50">
        <v>0.19172119131397045</v>
      </c>
      <c r="K9" s="50">
        <v>0.16380378482996577</v>
      </c>
      <c r="L9" s="50">
        <v>0.16155224850882358</v>
      </c>
      <c r="M9" s="50">
        <v>0.15543444243182281</v>
      </c>
      <c r="N9" s="50">
        <v>0.16024275117199055</v>
      </c>
      <c r="O9" s="50">
        <v>0.16427252669404263</v>
      </c>
      <c r="P9" s="48">
        <v>0.16917827462675894</v>
      </c>
      <c r="Q9" s="48">
        <v>0.17305619478569817</v>
      </c>
      <c r="R9" s="48">
        <v>0.17633253024788315</v>
      </c>
      <c r="S9" s="48">
        <v>0.17834539625868326</v>
      </c>
      <c r="T9" s="48">
        <v>0.1786379129552951</v>
      </c>
      <c r="U9" s="52">
        <v>0.17827284133015109</v>
      </c>
      <c r="V9" s="47">
        <v>0.17705800371294264</v>
      </c>
      <c r="W9" s="52">
        <v>0.17521916502342441</v>
      </c>
      <c r="X9" s="47">
        <v>0.17285855434742661</v>
      </c>
      <c r="Y9" s="52">
        <v>0.17049444384338663</v>
      </c>
      <c r="Z9" s="47">
        <v>0.16818197450312736</v>
      </c>
      <c r="AA9" s="47">
        <v>0.1658698475131955</v>
      </c>
      <c r="AB9" s="47">
        <v>0.16475532039132762</v>
      </c>
      <c r="AC9" s="47">
        <v>0.16358553124383504</v>
      </c>
    </row>
    <row r="10" spans="1:29">
      <c r="A10" s="53"/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6"/>
      <c r="Q10" s="56"/>
      <c r="R10" s="56"/>
      <c r="S10" s="56"/>
      <c r="T10" s="56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ht="19.5" customHeight="1">
      <c r="A11" s="58">
        <v>5</v>
      </c>
      <c r="B11" s="211" t="s">
        <v>37</v>
      </c>
      <c r="C11" s="211"/>
      <c r="D11" s="59">
        <f t="shared" ref="D11:AC12" si="0">D8-D6</f>
        <v>-2.2005330654453759E-5</v>
      </c>
      <c r="E11" s="59">
        <f t="shared" si="0"/>
        <v>0</v>
      </c>
      <c r="F11" s="59">
        <f t="shared" si="0"/>
        <v>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59">
        <f t="shared" si="0"/>
        <v>0</v>
      </c>
      <c r="N11" s="59">
        <f t="shared" si="0"/>
        <v>0</v>
      </c>
      <c r="O11" s="59">
        <f t="shared" si="0"/>
        <v>0</v>
      </c>
      <c r="P11" s="59">
        <f t="shared" si="0"/>
        <v>0</v>
      </c>
      <c r="Q11" s="59">
        <f t="shared" si="0"/>
        <v>0</v>
      </c>
      <c r="R11" s="59">
        <f t="shared" si="0"/>
        <v>0</v>
      </c>
      <c r="S11" s="59">
        <f t="shared" si="0"/>
        <v>0</v>
      </c>
      <c r="T11" s="59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0</v>
      </c>
      <c r="AA11" s="60">
        <f t="shared" si="0"/>
        <v>0</v>
      </c>
      <c r="AB11" s="60">
        <f t="shared" si="0"/>
        <v>0</v>
      </c>
      <c r="AC11" s="60">
        <f t="shared" si="0"/>
        <v>0</v>
      </c>
    </row>
    <row r="12" spans="1:29" ht="19.5" customHeight="1">
      <c r="A12" s="58">
        <v>6</v>
      </c>
      <c r="B12" s="211" t="s">
        <v>38</v>
      </c>
      <c r="C12" s="211"/>
      <c r="D12" s="59">
        <f t="shared" si="0"/>
        <v>0</v>
      </c>
      <c r="E12" s="59">
        <f t="shared" si="0"/>
        <v>3.1330747782348789E-4</v>
      </c>
      <c r="F12" s="59">
        <f t="shared" si="0"/>
        <v>2.7069823670128335E-4</v>
      </c>
      <c r="G12" s="59">
        <f t="shared" si="0"/>
        <v>3.3095069572031122E-4</v>
      </c>
      <c r="H12" s="59">
        <f t="shared" si="0"/>
        <v>0</v>
      </c>
      <c r="I12" s="59">
        <f t="shared" si="0"/>
        <v>0</v>
      </c>
      <c r="J12" s="59">
        <f t="shared" si="0"/>
        <v>1.1579120490948225E-4</v>
      </c>
      <c r="K12" s="59">
        <f t="shared" si="0"/>
        <v>1.1579120490945449E-4</v>
      </c>
      <c r="L12" s="59">
        <f t="shared" si="0"/>
        <v>0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0</v>
      </c>
      <c r="Q12" s="59">
        <f t="shared" si="0"/>
        <v>5.6194785698182592E-5</v>
      </c>
      <c r="R12" s="59">
        <f t="shared" si="0"/>
        <v>0</v>
      </c>
      <c r="S12" s="59">
        <f t="shared" si="0"/>
        <v>0</v>
      </c>
      <c r="T12" s="59">
        <f t="shared" si="0"/>
        <v>0</v>
      </c>
      <c r="U12" s="60">
        <f t="shared" si="0"/>
        <v>0</v>
      </c>
      <c r="V12" s="60">
        <f t="shared" si="0"/>
        <v>0</v>
      </c>
      <c r="W12" s="60">
        <f t="shared" si="0"/>
        <v>0</v>
      </c>
      <c r="X12" s="60">
        <f t="shared" si="0"/>
        <v>0</v>
      </c>
      <c r="Y12" s="60">
        <f t="shared" si="0"/>
        <v>0</v>
      </c>
      <c r="Z12" s="60">
        <f t="shared" si="0"/>
        <v>0</v>
      </c>
      <c r="AA12" s="60">
        <f t="shared" si="0"/>
        <v>0</v>
      </c>
      <c r="AB12" s="60">
        <f t="shared" si="0"/>
        <v>0</v>
      </c>
      <c r="AC12" s="60">
        <f t="shared" si="0"/>
        <v>0</v>
      </c>
    </row>
    <row r="13" spans="1:29">
      <c r="A13" s="61"/>
      <c r="B13" s="62"/>
      <c r="C13" s="63"/>
      <c r="D13" s="64"/>
      <c r="E13" s="64"/>
      <c r="F13" s="64"/>
      <c r="G13" s="64"/>
      <c r="H13" s="64"/>
      <c r="I13" s="64"/>
      <c r="J13" s="65"/>
      <c r="K13" s="65"/>
      <c r="L13" s="65"/>
      <c r="M13" s="65"/>
      <c r="N13" s="65"/>
      <c r="O13" s="65"/>
      <c r="P13" s="56"/>
      <c r="Q13" s="56"/>
      <c r="R13" s="56"/>
      <c r="S13" s="56"/>
      <c r="T13" s="5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9.5" customHeight="1">
      <c r="A14" s="58">
        <v>7</v>
      </c>
      <c r="B14" s="211" t="s">
        <v>39</v>
      </c>
      <c r="C14" s="211"/>
      <c r="D14" s="59">
        <f t="shared" ref="D14:AC14" si="1">D7-D6</f>
        <v>0.29337532016316298</v>
      </c>
      <c r="E14" s="59">
        <f t="shared" si="1"/>
        <v>0.21544354876463961</v>
      </c>
      <c r="F14" s="59">
        <f t="shared" si="1"/>
        <v>0.14932903602679479</v>
      </c>
      <c r="G14" s="59">
        <f t="shared" si="1"/>
        <v>6.2185374808016558E-2</v>
      </c>
      <c r="H14" s="59">
        <f t="shared" si="1"/>
        <v>4.7768637163307953E-2</v>
      </c>
      <c r="I14" s="59">
        <f t="shared" si="1"/>
        <v>3.0675335948003882E-2</v>
      </c>
      <c r="J14" s="59">
        <f t="shared" si="1"/>
        <v>0.11478754853528063</v>
      </c>
      <c r="K14" s="59">
        <f t="shared" si="1"/>
        <v>8.5655566472831304E-2</v>
      </c>
      <c r="L14" s="59">
        <f t="shared" si="1"/>
        <v>8.8508322506748088E-2</v>
      </c>
      <c r="M14" s="59">
        <f t="shared" si="1"/>
        <v>8.3935096466253287E-2</v>
      </c>
      <c r="N14" s="59">
        <f t="shared" si="1"/>
        <v>9.1064993970772848E-2</v>
      </c>
      <c r="O14" s="59">
        <f t="shared" si="1"/>
        <v>9.8333737646970121E-2</v>
      </c>
      <c r="P14" s="59">
        <f t="shared" si="1"/>
        <v>0.10638162933180347</v>
      </c>
      <c r="Q14" s="59">
        <f t="shared" si="1"/>
        <v>0.11296832230814448</v>
      </c>
      <c r="R14" s="59">
        <f t="shared" si="1"/>
        <v>0.11900512454553</v>
      </c>
      <c r="S14" s="59">
        <f t="shared" si="1"/>
        <v>0.13399480002142805</v>
      </c>
      <c r="T14" s="59">
        <f t="shared" si="1"/>
        <v>0.14065714402199053</v>
      </c>
      <c r="U14" s="60">
        <f t="shared" si="1"/>
        <v>0.14549174776452423</v>
      </c>
      <c r="V14" s="60">
        <f t="shared" si="1"/>
        <v>0.14822303265721209</v>
      </c>
      <c r="W14" s="60">
        <f t="shared" si="1"/>
        <v>0.14875605490993971</v>
      </c>
      <c r="X14" s="60">
        <f t="shared" si="1"/>
        <v>0.14883864865605601</v>
      </c>
      <c r="Y14" s="60">
        <f t="shared" si="1"/>
        <v>0.15433406262625013</v>
      </c>
      <c r="Z14" s="60">
        <f t="shared" si="1"/>
        <v>0.15462463827758668</v>
      </c>
      <c r="AA14" s="60">
        <f t="shared" si="1"/>
        <v>0.1610579129758235</v>
      </c>
      <c r="AB14" s="60">
        <f t="shared" si="1"/>
        <v>0.16003052579752469</v>
      </c>
      <c r="AC14" s="60">
        <f t="shared" si="1"/>
        <v>0.16281234775029615</v>
      </c>
    </row>
    <row r="15" spans="1:29" ht="19.5" customHeight="1">
      <c r="A15" s="58">
        <v>8</v>
      </c>
      <c r="B15" s="218" t="s">
        <v>40</v>
      </c>
      <c r="C15" s="219"/>
      <c r="D15" s="67">
        <f t="shared" ref="D15:AC15" si="2">D9-D8</f>
        <v>0.29339732549381742</v>
      </c>
      <c r="E15" s="67">
        <f t="shared" si="2"/>
        <v>0.2157568562424631</v>
      </c>
      <c r="F15" s="67">
        <f t="shared" si="2"/>
        <v>0.14959973426349607</v>
      </c>
      <c r="G15" s="67">
        <f t="shared" si="2"/>
        <v>6.2516325503736869E-2</v>
      </c>
      <c r="H15" s="67">
        <f t="shared" si="2"/>
        <v>4.7768637163307953E-2</v>
      </c>
      <c r="I15" s="67">
        <f t="shared" si="2"/>
        <v>3.0675335948003882E-2</v>
      </c>
      <c r="J15" s="67">
        <f t="shared" si="2"/>
        <v>0.11490333974019011</v>
      </c>
      <c r="K15" s="67">
        <f t="shared" si="2"/>
        <v>8.5771357677740759E-2</v>
      </c>
      <c r="L15" s="67">
        <f t="shared" si="2"/>
        <v>8.8508322506748088E-2</v>
      </c>
      <c r="M15" s="67">
        <f t="shared" si="2"/>
        <v>8.3935096466253287E-2</v>
      </c>
      <c r="N15" s="67">
        <f t="shared" si="2"/>
        <v>9.1064993970772848E-2</v>
      </c>
      <c r="O15" s="67">
        <f t="shared" si="2"/>
        <v>9.8333737646970121E-2</v>
      </c>
      <c r="P15" s="67">
        <f t="shared" si="2"/>
        <v>0.10638162933180347</v>
      </c>
      <c r="Q15" s="67">
        <f t="shared" si="2"/>
        <v>0.11302451709384266</v>
      </c>
      <c r="R15" s="67">
        <f t="shared" si="2"/>
        <v>0.11900512454553</v>
      </c>
      <c r="S15" s="67">
        <f t="shared" si="2"/>
        <v>0.13399480002142805</v>
      </c>
      <c r="T15" s="67">
        <f t="shared" si="2"/>
        <v>0.14065714402199053</v>
      </c>
      <c r="U15" s="68">
        <f t="shared" si="2"/>
        <v>0.14549174776452423</v>
      </c>
      <c r="V15" s="68">
        <f t="shared" si="2"/>
        <v>0.14822303265721209</v>
      </c>
      <c r="W15" s="68">
        <f t="shared" si="2"/>
        <v>0.14875605490993971</v>
      </c>
      <c r="X15" s="68">
        <f t="shared" si="2"/>
        <v>0.14883864865605601</v>
      </c>
      <c r="Y15" s="68">
        <f t="shared" si="2"/>
        <v>0.15433406262625013</v>
      </c>
      <c r="Z15" s="68">
        <f t="shared" si="2"/>
        <v>0.15462463827758668</v>
      </c>
      <c r="AA15" s="68">
        <f t="shared" si="2"/>
        <v>0.1610579129758235</v>
      </c>
      <c r="AB15" s="68">
        <f t="shared" si="2"/>
        <v>0.16003052579752469</v>
      </c>
      <c r="AC15" s="68">
        <f t="shared" si="2"/>
        <v>0.16281234775029615</v>
      </c>
    </row>
    <row r="16" spans="1:29" ht="16.5" customHeight="1">
      <c r="A16" s="61"/>
      <c r="B16" s="62"/>
      <c r="C16" s="63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5"/>
      <c r="P16" s="56"/>
      <c r="Q16" s="56"/>
      <c r="R16" s="56"/>
      <c r="S16" s="56"/>
      <c r="T16" s="56"/>
      <c r="U16" s="57"/>
      <c r="V16" s="57"/>
      <c r="W16" s="57"/>
      <c r="X16" s="57"/>
      <c r="Y16" s="57"/>
      <c r="Z16" s="57"/>
      <c r="AA16" s="57"/>
      <c r="AB16" s="57"/>
      <c r="AC16" s="57"/>
    </row>
    <row r="17" spans="1:31" ht="21" customHeight="1">
      <c r="A17" s="58">
        <v>9</v>
      </c>
      <c r="B17" s="211" t="s">
        <v>41</v>
      </c>
      <c r="C17" s="211"/>
      <c r="D17" s="59">
        <f t="shared" ref="D17:AC17" si="3">D15-D14</f>
        <v>2.2005330654439881E-5</v>
      </c>
      <c r="E17" s="59">
        <f t="shared" si="3"/>
        <v>3.1330747782348789E-4</v>
      </c>
      <c r="F17" s="59">
        <f t="shared" si="3"/>
        <v>2.7069823670128335E-4</v>
      </c>
      <c r="G17" s="59">
        <f t="shared" si="3"/>
        <v>3.3095069572031122E-4</v>
      </c>
      <c r="H17" s="59">
        <f t="shared" si="3"/>
        <v>0</v>
      </c>
      <c r="I17" s="59">
        <f t="shared" si="3"/>
        <v>0</v>
      </c>
      <c r="J17" s="59">
        <f t="shared" si="3"/>
        <v>1.1579120490948225E-4</v>
      </c>
      <c r="K17" s="59">
        <f t="shared" si="3"/>
        <v>1.1579120490945449E-4</v>
      </c>
      <c r="L17" s="59">
        <f t="shared" si="3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 t="shared" si="3"/>
        <v>0</v>
      </c>
      <c r="Q17" s="59">
        <f t="shared" si="3"/>
        <v>5.6194785698182592E-5</v>
      </c>
      <c r="R17" s="59">
        <f t="shared" si="3"/>
        <v>0</v>
      </c>
      <c r="S17" s="59">
        <f t="shared" si="3"/>
        <v>0</v>
      </c>
      <c r="T17" s="59">
        <f t="shared" si="3"/>
        <v>0</v>
      </c>
      <c r="U17" s="59">
        <f t="shared" si="3"/>
        <v>0</v>
      </c>
      <c r="V17" s="59">
        <f t="shared" si="3"/>
        <v>0</v>
      </c>
      <c r="W17" s="59">
        <f t="shared" si="3"/>
        <v>0</v>
      </c>
      <c r="X17" s="59">
        <f t="shared" si="3"/>
        <v>0</v>
      </c>
      <c r="Y17" s="59">
        <f t="shared" si="3"/>
        <v>0</v>
      </c>
      <c r="Z17" s="59">
        <f t="shared" si="3"/>
        <v>0</v>
      </c>
      <c r="AA17" s="59">
        <f t="shared" si="3"/>
        <v>0</v>
      </c>
      <c r="AB17" s="59">
        <f t="shared" si="3"/>
        <v>0</v>
      </c>
      <c r="AC17" s="59">
        <f t="shared" si="3"/>
        <v>0</v>
      </c>
    </row>
    <row r="18" spans="1:31" s="38" customFormat="1" ht="21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21" spans="1:31"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31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31"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31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46" spans="9:9">
      <c r="I46" s="39">
        <v>1745594</v>
      </c>
    </row>
  </sheetData>
  <mergeCells count="12">
    <mergeCell ref="B17:C17"/>
    <mergeCell ref="G2:J3"/>
    <mergeCell ref="L2:O3"/>
    <mergeCell ref="Q2:T3"/>
    <mergeCell ref="Z2:AC2"/>
    <mergeCell ref="A4:Z4"/>
    <mergeCell ref="B6:B7"/>
    <mergeCell ref="B8:B9"/>
    <mergeCell ref="B11:C11"/>
    <mergeCell ref="B12:C12"/>
    <mergeCell ref="B14:C14"/>
    <mergeCell ref="B15:C15"/>
  </mergeCells>
  <printOptions horizontalCentered="1"/>
  <pageMargins left="0" right="0" top="0.74803149606299213" bottom="0.74803149606299213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 nr 1 do uzasad</vt:lpstr>
      <vt:lpstr>Zał nr 2 do uzasad</vt:lpstr>
      <vt:lpstr>'Zał nr 2 do uzasad'!Obszar_wydruku</vt:lpstr>
      <vt:lpstr>'Zał. nr 1 do uzasad'!Obszar_wydruku</vt:lpstr>
      <vt:lpstr>'Zał. nr 1 do uzasad'!Tytuły_wydruku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Kajzar Karolina</cp:lastModifiedBy>
  <cp:lastPrinted>2020-05-11T12:44:41Z</cp:lastPrinted>
  <dcterms:created xsi:type="dcterms:W3CDTF">2010-10-15T07:12:31Z</dcterms:created>
  <dcterms:modified xsi:type="dcterms:W3CDTF">2020-05-12T06:34:21Z</dcterms:modified>
</cp:coreProperties>
</file>